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activeTab="4"/>
  </bookViews>
  <sheets>
    <sheet name="Титульный" sheetId="1" r:id="rId1"/>
    <sheet name="2024" sheetId="2" r:id="rId2"/>
    <sheet name="2025" sheetId="3" r:id="rId3"/>
    <sheet name="2026" sheetId="4" r:id="rId4"/>
    <sheet name="Сведения по закупкам" sheetId="5" r:id="rId5"/>
  </sheets>
  <definedNames>
    <definedName name="TABLE" localSheetId="1">'2024'!#REF!</definedName>
    <definedName name="TABLE" localSheetId="2">'2025'!#REF!</definedName>
    <definedName name="TABLE" localSheetId="3">'2026'!#REF!</definedName>
    <definedName name="TABLE" localSheetId="4">'Сведения по закупкам'!#REF!</definedName>
    <definedName name="TABLE_2" localSheetId="1">'2024'!#REF!</definedName>
    <definedName name="TABLE_2" localSheetId="2">'2025'!#REF!</definedName>
    <definedName name="TABLE_2" localSheetId="3">'2026'!#REF!</definedName>
    <definedName name="TABLE_2" localSheetId="4">'Сведения по закупкам'!#REF!</definedName>
    <definedName name="_xlnm.Print_Titles" localSheetId="1">'2024'!$3:$7</definedName>
    <definedName name="_xlnm.Print_Titles" localSheetId="2">'2025'!$3:$7</definedName>
    <definedName name="_xlnm.Print_Titles" localSheetId="3">'2026'!$3:$7</definedName>
    <definedName name="_xlnm.Print_Titles" localSheetId="4">'Сведения по закупкам'!$3:$6</definedName>
    <definedName name="_xlnm.Print_Area" localSheetId="1">'2024'!$A$1:$K$100</definedName>
    <definedName name="_xlnm.Print_Area" localSheetId="2">'2025'!$A$1:$K$100</definedName>
    <definedName name="_xlnm.Print_Area" localSheetId="3">'2026'!$A$1:$K$100</definedName>
    <definedName name="_xlnm.Print_Area" localSheetId="4">'Сведения по закупкам'!$A$1:$ER$39</definedName>
  </definedNames>
  <calcPr fullCalcOnLoad="1" refMode="R1C1"/>
</workbook>
</file>

<file path=xl/sharedStrings.xml><?xml version="1.0" encoding="utf-8"?>
<sst xmlns="http://schemas.openxmlformats.org/spreadsheetml/2006/main" count="892" uniqueCount="309">
  <si>
    <t>УТВЕРЖДАЮ</t>
  </si>
  <si>
    <t>(полное наименование государственного учреждения)</t>
  </si>
  <si>
    <t xml:space="preserve"> ( наименование органа, осуществляющего функции и полномочия учредителя)</t>
  </si>
  <si>
    <t>Наименование показателя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</si>
  <si>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</si>
  <si>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</si>
  <si>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</si>
  <si>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</si>
  <si>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«</t>
  </si>
  <si>
    <t>»</t>
  </si>
  <si>
    <t>Код строки</t>
  </si>
  <si>
    <t>всего</t>
  </si>
  <si>
    <t>130</t>
  </si>
  <si>
    <t>180</t>
  </si>
  <si>
    <t>244</t>
  </si>
  <si>
    <t>119</t>
  </si>
  <si>
    <t>112</t>
  </si>
  <si>
    <t>111</t>
  </si>
  <si>
    <t>853</t>
  </si>
  <si>
    <t>852</t>
  </si>
  <si>
    <t>851</t>
  </si>
  <si>
    <t>0001</t>
  </si>
  <si>
    <t>321</t>
  </si>
  <si>
    <t>140</t>
  </si>
  <si>
    <t>120</t>
  </si>
  <si>
    <t>Работы, услуги по содержанию имущества</t>
  </si>
  <si>
    <t>Прочие работы, услуги</t>
  </si>
  <si>
    <t>243</t>
  </si>
  <si>
    <t>Мягкий инвентарь</t>
  </si>
  <si>
    <t>Прочие материальные запасы</t>
  </si>
  <si>
    <t>Транспортные услуги</t>
  </si>
  <si>
    <t>Продукты питания</t>
  </si>
  <si>
    <t>Услуги связи</t>
  </si>
  <si>
    <t>Арендная плата за пользование имуществом</t>
  </si>
  <si>
    <t>Коммунальные услуги</t>
  </si>
  <si>
    <t>Увеличение стоимости основных средств</t>
  </si>
  <si>
    <t>830</t>
  </si>
  <si>
    <t>150</t>
  </si>
  <si>
    <t>323</t>
  </si>
  <si>
    <t>831</t>
  </si>
  <si>
    <t>510</t>
  </si>
  <si>
    <t>610</t>
  </si>
  <si>
    <t>по ОКЕИ</t>
  </si>
  <si>
    <t>КПП</t>
  </si>
  <si>
    <t>ИНН</t>
  </si>
  <si>
    <t>по Сводному реесту</t>
  </si>
  <si>
    <t>глава по БК</t>
  </si>
  <si>
    <t>Дата</t>
  </si>
  <si>
    <t>Коды</t>
  </si>
  <si>
    <t>Раздел 1. Поступления и выплаты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</si>
  <si>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</si>
  <si>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</si>
  <si>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</si>
  <si>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</si>
  <si>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</si>
  <si>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</si>
  <si>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</si>
  <si>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</si>
  <si>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</si>
  <si>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</si>
  <si>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</si>
  <si>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</si>
  <si>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</si>
  <si>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</si>
  <si>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</si>
  <si>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доходы от оказания услуг, работ, компенсации затрат учреждений, всего</t>
  </si>
  <si>
    <t>1200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</si>
  <si>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</si>
  <si>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</si>
  <si>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</si>
  <si>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</si>
  <si>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</si>
  <si>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</si>
  <si>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</si>
  <si>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</si>
  <si>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</si>
  <si>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</si>
  <si>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</si>
  <si>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</si>
  <si>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</si>
  <si>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</si>
  <si>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</si>
  <si>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</si>
  <si>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</si>
  <si>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</si>
  <si>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</si>
  <si>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</si>
  <si>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</si>
  <si>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социальные и иные выплаты населению, всего</t>
  </si>
  <si>
    <t>2200</t>
  </si>
  <si>
    <t>300</t>
  </si>
  <si>
    <t>2210</t>
  </si>
  <si>
    <t>340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</si>
  <si>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</si>
  <si>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</si>
  <si>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</si>
  <si>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</si>
  <si>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</si>
  <si>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</si>
  <si>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</si>
  <si>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</si>
  <si>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</si>
  <si>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</si>
  <si>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</si>
  <si>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</si>
  <si>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</si>
  <si>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</si>
  <si>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</si>
  <si>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</si>
  <si>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</si>
  <si>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</si>
  <si>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</si>
  <si>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</si>
  <si>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</si>
  <si>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</si>
  <si>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</si>
  <si>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</si>
  <si>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</si>
  <si>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</si>
  <si>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</si>
  <si>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из них гранты</t>
  </si>
  <si>
    <t>Всего</t>
  </si>
  <si>
    <t>Субсидия на финансовое обеспечение выполнения государственного задания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</si>
  <si>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</si>
  <si>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</si>
  <si>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</si>
  <si>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9</t>
  </si>
  <si>
    <t>211</t>
  </si>
  <si>
    <t>266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</si>
  <si>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возмещение персоналу дополнительных расходов, связанных с проживанием вне места постоянного жительства в служебных командировках
</t>
  </si>
  <si>
    <t>212</t>
  </si>
  <si>
    <t>226</t>
  </si>
  <si>
    <t>214</t>
  </si>
  <si>
    <t>222</t>
  </si>
  <si>
    <t>267</t>
  </si>
  <si>
    <t>Прочие несоциальные выплаты персоналу в натуральной форме</t>
  </si>
  <si>
    <t>213</t>
  </si>
  <si>
    <t>225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</si>
  <si>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</si>
  <si>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</si>
  <si>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>налог на имущество организаций</t>
  </si>
  <si>
    <t>земельный налог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</si>
  <si>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</si>
  <si>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</si>
  <si>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</si>
  <si>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</si>
  <si>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</si>
  <si>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</si>
  <si>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</si>
  <si>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</si>
  <si>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</si>
  <si>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</si>
  <si>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 xml:space="preserve">иные выплаты населению </t>
  </si>
  <si>
    <t>транспортный налог</t>
  </si>
  <si>
    <t>государственная пошлина</t>
  </si>
  <si>
    <t>прочие налоги и сборы</t>
  </si>
  <si>
    <t>310</t>
  </si>
  <si>
    <t>344</t>
  </si>
  <si>
    <t>346</t>
  </si>
  <si>
    <t>Увеличение стоимости строительных материалов</t>
  </si>
  <si>
    <t>221</t>
  </si>
  <si>
    <t>223</t>
  </si>
  <si>
    <t>224</t>
  </si>
  <si>
    <t>227</t>
  </si>
  <si>
    <t>228</t>
  </si>
  <si>
    <t>229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</si>
  <si>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</si>
  <si>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</si>
  <si>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</si>
  <si>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</si>
  <si>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341</t>
  </si>
  <si>
    <t>342</t>
  </si>
  <si>
    <t>343</t>
  </si>
  <si>
    <t>345</t>
  </si>
  <si>
    <t>347</t>
  </si>
  <si>
    <t>349</t>
  </si>
  <si>
    <t>Лекарственные препараты и материалы, применяемые в медицинских целях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</si>
  <si>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</si>
  <si>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</si>
  <si>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</si>
  <si>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</si>
  <si>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>№
п/п</t>
  </si>
  <si>
    <t>Коды
строк</t>
  </si>
  <si>
    <t>Год
начала закупки</t>
  </si>
  <si>
    <t>на 20</t>
  </si>
  <si>
    <t xml:space="preserve"> г.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</si>
  <si>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</si>
  <si>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</si>
  <si>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</si>
  <si>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</si>
  <si>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</si>
  <si>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</si>
  <si>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</si>
  <si>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</si>
  <si>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</si>
  <si>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</si>
  <si>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</si>
  <si>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</si>
  <si>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</si>
  <si>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</si>
  <si>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</si>
  <si>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</si>
  <si>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</si>
  <si>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</si>
  <si>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</si>
  <si>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</si>
  <si>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</si>
  <si>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</si>
  <si>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</si>
  <si>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</si>
  <si>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</si>
  <si>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</si>
  <si>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</si>
  <si>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</si>
  <si>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</si>
  <si>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</si>
  <si>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</si>
  <si>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</si>
  <si>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</si>
  <si>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</si>
  <si>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</si>
  <si>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</si>
  <si>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</si>
  <si>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</si>
  <si>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</si>
  <si>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</si>
  <si>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</si>
  <si>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</si>
  <si>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</si>
  <si>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</si>
  <si>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</si>
  <si>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</si>
  <si>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</si>
  <si>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</t>
  </si>
  <si>
    <t>за счет субсидий, предоставляемых  в соответствии с абзацем вторым пункта 1 статьи 78.1 Бюджетного кодекса Российской Федерации</t>
  </si>
  <si>
    <t xml:space="preserve">за счет субсидий,предоставляемых в целях достижения результатов федерального проекта, входящего в состав национального проекта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</si>
  <si>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</si>
  <si>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</si>
  <si>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291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</si>
  <si>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</si>
  <si>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</si>
  <si>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</si>
  <si>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</si>
  <si>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</si>
  <si>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</si>
  <si>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1.4.3.1</t>
  </si>
  <si>
    <t>1.4.3.2</t>
  </si>
  <si>
    <t>за счет поступлений от оказания услуг (выполнения работ) на платной основе и от иной приносящей доход деятельности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</si>
  <si>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</si>
  <si>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</si>
  <si>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</si>
  <si>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</si>
  <si>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</si>
  <si>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</si>
  <si>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</si>
  <si>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</si>
  <si>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292</t>
  </si>
  <si>
    <t>293</t>
  </si>
  <si>
    <t>295</t>
  </si>
  <si>
    <t>297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</si>
  <si>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</si>
  <si>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</si>
  <si>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</si>
  <si>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</si>
  <si>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400</t>
  </si>
  <si>
    <t>Иные выплаты текущего характера организациям</t>
  </si>
  <si>
    <t>26431</t>
  </si>
  <si>
    <t>26432</t>
  </si>
  <si>
    <t>ФОТ персонала, не подпадающего под действие Указов Президента Российской Федерации</t>
  </si>
  <si>
    <t>ФОТ внешних совместителей, из категорий  персонала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</si>
  <si>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</si>
  <si>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Закупка энергетических ресурсов</t>
  </si>
  <si>
    <t>2650</t>
  </si>
  <si>
    <t xml:space="preserve">Прочие поступления, всего </t>
  </si>
  <si>
    <t>247</t>
  </si>
  <si>
    <t>23</t>
  </si>
  <si>
    <t>Создание системы  долговременного ухода за гражданами пожилого возраста и инвалидами</t>
  </si>
  <si>
    <t>10</t>
  </si>
  <si>
    <t>11</t>
  </si>
  <si>
    <t>410</t>
  </si>
  <si>
    <t>440</t>
  </si>
  <si>
    <t>в том числе:
уменьшение стоимости основных средств</t>
  </si>
  <si>
    <t>уменьшение стоимости  материальных запасов</t>
  </si>
  <si>
    <t>134</t>
  </si>
  <si>
    <t>в том числе:
доходы от оказания услуг, работ</t>
  </si>
  <si>
    <t>доходы от компенсации затрат учреждений</t>
  </si>
  <si>
    <t>1901</t>
  </si>
  <si>
    <t>1902</t>
  </si>
  <si>
    <t>1201</t>
  </si>
  <si>
    <t>1202</t>
  </si>
  <si>
    <t>Аналитический код</t>
  </si>
  <si>
    <t>Код по бюджетной классификации Российской Федерации</t>
  </si>
  <si>
    <t>государственное автономное учреждение Амурской области</t>
  </si>
  <si>
    <t>"Поярковский центр содействия семейному устройству детей,оставшихся без попечения родителей, подготовки и сопровождения семей "Доверие"</t>
  </si>
  <si>
    <t>Министерство социальной защиты населения Амурской области</t>
  </si>
  <si>
    <t>М.М.Телухова</t>
  </si>
  <si>
    <t>24</t>
  </si>
  <si>
    <t>25</t>
  </si>
  <si>
    <t xml:space="preserve"> финансово-хозяйственной деятельности</t>
  </si>
  <si>
    <t>ПЛАН</t>
  </si>
  <si>
    <t>главный бухгалтер</t>
  </si>
  <si>
    <t>и.о.директора ГАУАО "ПЦССУ "Доверие"</t>
  </si>
  <si>
    <t>декабря</t>
  </si>
  <si>
    <t>Директор</t>
  </si>
  <si>
    <t>Е.П.Брусник</t>
  </si>
  <si>
    <t>на 2024 год и плановый период 2025 - 2026 годов</t>
  </si>
  <si>
    <t>2024г.</t>
  </si>
  <si>
    <t>2025г.</t>
  </si>
  <si>
    <t>2026г.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</si>
</sst>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?"/>
    <numFmt numFmtId="195" formatCode="0.00;[Red]\-0.00"/>
    <numFmt numFmtId="196" formatCode="#,##0.00_ ;[Red]\-#,##0.00\ "/>
    <numFmt numFmtId="197" formatCode="_-* #,##0.00\ [$₽-419]_-;\-* #,##0.00\ [$₽-419]_-;_-* &quot;-&quot;??\ [$₽-419]_-;_-@_-"/>
    <numFmt numFmtId="198" formatCode="[$-FC19]d\ mmmm\ yyyy\ &quot;г.&quot;"/>
    <numFmt numFmtId="199" formatCode="000000"/>
    <numFmt numFmtId="200" formatCode="#,##0.00_ ;\-#,##0.00\ 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3.5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53" applyNumberFormat="1" applyFont="1" applyBorder="1" applyAlignment="1">
      <alignment horizontal="left"/>
      <protection/>
    </xf>
    <xf numFmtId="0" fontId="12" fillId="0" borderId="0" xfId="53" applyNumberFormat="1" applyFont="1" applyBorder="1" applyAlignment="1">
      <alignment horizontal="left"/>
      <protection/>
    </xf>
    <xf numFmtId="49" fontId="11" fillId="0" borderId="0" xfId="53" applyNumberFormat="1" applyFont="1" applyBorder="1" applyAlignment="1">
      <alignment horizontal="center"/>
      <protection/>
    </xf>
    <xf numFmtId="49" fontId="11" fillId="0" borderId="11" xfId="53" applyNumberFormat="1" applyFont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center" vertical="top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center" vertical="center" wrapText="1"/>
      <protection/>
    </xf>
    <xf numFmtId="4" fontId="11" fillId="0" borderId="11" xfId="53" applyNumberFormat="1" applyFont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vertical="center"/>
      <protection/>
    </xf>
    <xf numFmtId="4" fontId="11" fillId="0" borderId="12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 wrapText="1" indent="5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 indent="7"/>
      <protection/>
    </xf>
    <xf numFmtId="0" fontId="11" fillId="0" borderId="0" xfId="53" applyNumberFormat="1" applyFont="1" applyBorder="1" applyAlignment="1">
      <alignment horizontal="center"/>
      <protection/>
    </xf>
    <xf numFmtId="49" fontId="11" fillId="0" borderId="11" xfId="53" applyNumberFormat="1" applyFont="1" applyBorder="1" applyAlignment="1">
      <alignment horizontal="center" vertical="top"/>
      <protection/>
    </xf>
    <xf numFmtId="0" fontId="12" fillId="0" borderId="11" xfId="53" applyNumberFormat="1" applyFont="1" applyBorder="1" applyAlignment="1">
      <alignment horizontal="left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/>
      <protection/>
    </xf>
    <xf numFmtId="0" fontId="11" fillId="0" borderId="11" xfId="53" applyNumberFormat="1" applyFont="1" applyBorder="1" applyAlignment="1">
      <alignment horizontal="left" wrapText="1" indent="1"/>
      <protection/>
    </xf>
    <xf numFmtId="0" fontId="11" fillId="0" borderId="11" xfId="53" applyNumberFormat="1" applyFont="1" applyBorder="1" applyAlignment="1">
      <alignment horizontal="left" wrapText="1" indent="3"/>
      <protection/>
    </xf>
    <xf numFmtId="0" fontId="13" fillId="0" borderId="11" xfId="53" applyNumberFormat="1" applyFont="1" applyBorder="1" applyAlignment="1">
      <alignment horizontal="left" wrapText="1" indent="2"/>
      <protection/>
    </xf>
    <xf numFmtId="0" fontId="11" fillId="0" borderId="12" xfId="53" applyNumberFormat="1" applyFont="1" applyBorder="1" applyAlignment="1">
      <alignment horizontal="left" vertical="center" wrapText="1" indent="5"/>
      <protection/>
    </xf>
    <xf numFmtId="0" fontId="13" fillId="0" borderId="11" xfId="53" applyNumberFormat="1" applyFont="1" applyBorder="1" applyAlignment="1">
      <alignment horizontal="left" wrapText="1" indent="1"/>
      <protection/>
    </xf>
    <xf numFmtId="0" fontId="11" fillId="0" borderId="11" xfId="53" applyNumberFormat="1" applyFont="1" applyBorder="1" applyAlignment="1">
      <alignment horizontal="left" wrapText="1" indent="2"/>
      <protection/>
    </xf>
    <xf numFmtId="0" fontId="11" fillId="0" borderId="0" xfId="53" applyNumberFormat="1" applyFont="1" applyBorder="1" applyAlignment="1">
      <alignment horizontal="left" wrapText="1" indent="2"/>
      <protection/>
    </xf>
    <xf numFmtId="0" fontId="11" fillId="0" borderId="11" xfId="53" applyNumberFormat="1" applyFont="1" applyBorder="1" applyAlignment="1">
      <alignment horizontal="left" wrapText="1" indent="7"/>
      <protection/>
    </xf>
    <xf numFmtId="4" fontId="12" fillId="0" borderId="11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Fill="1" applyBorder="1" applyAlignment="1">
      <alignment horizontal="left" wrapText="1" indent="1"/>
      <protection/>
    </xf>
    <xf numFmtId="14" fontId="2" fillId="0" borderId="11" xfId="0" applyNumberFormat="1" applyFont="1" applyBorder="1" applyAlignment="1">
      <alignment/>
    </xf>
    <xf numFmtId="4" fontId="11" fillId="33" borderId="11" xfId="53" applyNumberFormat="1" applyFont="1" applyFill="1" applyBorder="1" applyAlignment="1">
      <alignment horizontal="center" vertical="center"/>
      <protection/>
    </xf>
    <xf numFmtId="0" fontId="12" fillId="0" borderId="0" xfId="53" applyNumberFormat="1" applyFont="1" applyBorder="1" applyAlignment="1">
      <alignment horizontal="right"/>
      <protection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1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center"/>
      <protection/>
    </xf>
    <xf numFmtId="0" fontId="11" fillId="0" borderId="14" xfId="53" applyNumberFormat="1" applyFont="1" applyBorder="1" applyAlignment="1">
      <alignment horizontal="center" vertical="center" wrapText="1"/>
      <protection/>
    </xf>
    <xf numFmtId="0" fontId="11" fillId="0" borderId="15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0" fontId="11" fillId="0" borderId="17" xfId="53" applyNumberFormat="1" applyFont="1" applyBorder="1" applyAlignment="1">
      <alignment horizontal="center" vertical="center" wrapText="1"/>
      <protection/>
    </xf>
    <xf numFmtId="0" fontId="11" fillId="0" borderId="18" xfId="53" applyNumberFormat="1" applyFont="1" applyBorder="1" applyAlignment="1">
      <alignment horizontal="center" vertical="center" wrapText="1"/>
      <protection/>
    </xf>
    <xf numFmtId="0" fontId="11" fillId="0" borderId="14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1" fillId="0" borderId="16" xfId="53" applyNumberFormat="1" applyFont="1" applyBorder="1" applyAlignment="1">
      <alignment horizontal="center" vertical="center"/>
      <protection/>
    </xf>
    <xf numFmtId="0" fontId="11" fillId="0" borderId="17" xfId="53" applyNumberFormat="1" applyFont="1" applyBorder="1" applyAlignment="1">
      <alignment horizontal="center" vertical="center"/>
      <protection/>
    </xf>
    <xf numFmtId="0" fontId="11" fillId="0" borderId="18" xfId="53" applyNumberFormat="1" applyFont="1" applyBorder="1" applyAlignment="1">
      <alignment horizontal="center" vertical="center"/>
      <protection/>
    </xf>
    <xf numFmtId="0" fontId="11" fillId="0" borderId="19" xfId="53" applyNumberFormat="1" applyFont="1" applyBorder="1" applyAlignment="1">
      <alignment horizontal="center" vertical="center" wrapText="1"/>
      <protection/>
    </xf>
    <xf numFmtId="0" fontId="11" fillId="0" borderId="20" xfId="53" applyNumberFormat="1" applyFont="1" applyBorder="1" applyAlignment="1">
      <alignment horizontal="center" vertical="center" wrapText="1"/>
      <protection/>
    </xf>
    <xf numFmtId="0" fontId="11" fillId="0" borderId="21" xfId="53" applyNumberFormat="1" applyFont="1" applyBorder="1" applyAlignment="1">
      <alignment horizontal="center" vertical="center" wrapText="1"/>
      <protection/>
    </xf>
    <xf numFmtId="0" fontId="11" fillId="0" borderId="12" xfId="53" applyNumberFormat="1" applyFont="1" applyBorder="1" applyAlignment="1">
      <alignment horizontal="center" vertical="center"/>
      <protection/>
    </xf>
    <xf numFmtId="0" fontId="11" fillId="0" borderId="22" xfId="53" applyNumberFormat="1" applyFont="1" applyBorder="1" applyAlignment="1">
      <alignment horizontal="center" vertical="center"/>
      <protection/>
    </xf>
    <xf numFmtId="0" fontId="11" fillId="0" borderId="19" xfId="53" applyNumberFormat="1" applyFont="1" applyBorder="1" applyAlignment="1">
      <alignment horizontal="right"/>
      <protection/>
    </xf>
    <xf numFmtId="0" fontId="11" fillId="0" borderId="14" xfId="53" applyNumberFormat="1" applyFont="1" applyBorder="1" applyAlignment="1">
      <alignment horizontal="right"/>
      <protection/>
    </xf>
    <xf numFmtId="49" fontId="11" fillId="0" borderId="22" xfId="53" applyNumberFormat="1" applyFont="1" applyBorder="1" applyAlignment="1">
      <alignment horizontal="left"/>
      <protection/>
    </xf>
    <xf numFmtId="0" fontId="11" fillId="0" borderId="14" xfId="53" applyNumberFormat="1" applyFont="1" applyBorder="1" applyAlignment="1">
      <alignment horizontal="left"/>
      <protection/>
    </xf>
    <xf numFmtId="0" fontId="11" fillId="0" borderId="15" xfId="53" applyNumberFormat="1" applyFont="1" applyBorder="1" applyAlignment="1">
      <alignment horizontal="left"/>
      <protection/>
    </xf>
    <xf numFmtId="49" fontId="11" fillId="0" borderId="19" xfId="53" applyNumberFormat="1" applyFont="1" applyBorder="1" applyAlignment="1">
      <alignment horizontal="center" vertical="top"/>
      <protection/>
    </xf>
    <xf numFmtId="49" fontId="11" fillId="0" borderId="14" xfId="53" applyNumberFormat="1" applyFont="1" applyBorder="1" applyAlignment="1">
      <alignment horizontal="center" vertical="top"/>
      <protection/>
    </xf>
    <xf numFmtId="49" fontId="11" fillId="0" borderId="15" xfId="53" applyNumberFormat="1" applyFont="1" applyBorder="1" applyAlignment="1">
      <alignment horizontal="center" vertical="top"/>
      <protection/>
    </xf>
    <xf numFmtId="0" fontId="11" fillId="0" borderId="23" xfId="53" applyNumberFormat="1" applyFont="1" applyBorder="1" applyAlignment="1">
      <alignment horizontal="center"/>
      <protection/>
    </xf>
    <xf numFmtId="0" fontId="11" fillId="0" borderId="24" xfId="53" applyNumberFormat="1" applyFont="1" applyBorder="1" applyAlignment="1">
      <alignment horizontal="center"/>
      <protection/>
    </xf>
    <xf numFmtId="0" fontId="11" fillId="0" borderId="25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center" vertical="top" wrapText="1"/>
      <protection/>
    </xf>
    <xf numFmtId="0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NumberFormat="1" applyFont="1" applyBorder="1" applyAlignment="1">
      <alignment horizontal="center" vertical="top" wrapText="1"/>
      <protection/>
    </xf>
    <xf numFmtId="49" fontId="11" fillId="0" borderId="22" xfId="53" applyNumberFormat="1" applyFont="1" applyBorder="1" applyAlignment="1">
      <alignment horizontal="center" vertical="top"/>
      <protection/>
    </xf>
    <xf numFmtId="49" fontId="11" fillId="0" borderId="26" xfId="53" applyNumberFormat="1" applyFont="1" applyBorder="1" applyAlignment="1">
      <alignment horizontal="center" vertical="top"/>
      <protection/>
    </xf>
    <xf numFmtId="49" fontId="11" fillId="0" borderId="27" xfId="53" applyNumberFormat="1" applyFont="1" applyBorder="1" applyAlignment="1">
      <alignment horizontal="center"/>
      <protection/>
    </xf>
    <xf numFmtId="49" fontId="11" fillId="0" borderId="22" xfId="53" applyNumberFormat="1" applyFont="1" applyBorder="1" applyAlignment="1">
      <alignment horizontal="center"/>
      <protection/>
    </xf>
    <xf numFmtId="49" fontId="11" fillId="0" borderId="26" xfId="53" applyNumberFormat="1" applyFont="1" applyBorder="1" applyAlignment="1">
      <alignment horizontal="center"/>
      <protection/>
    </xf>
    <xf numFmtId="49" fontId="11" fillId="0" borderId="12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center"/>
      <protection/>
    </xf>
    <xf numFmtId="0" fontId="11" fillId="0" borderId="22" xfId="53" applyNumberFormat="1" applyFont="1" applyBorder="1" applyAlignment="1">
      <alignment horizontal="center"/>
      <protection/>
    </xf>
    <xf numFmtId="0" fontId="11" fillId="0" borderId="26" xfId="53" applyNumberFormat="1" applyFont="1" applyBorder="1" applyAlignment="1">
      <alignment horizontal="center"/>
      <protection/>
    </xf>
    <xf numFmtId="49" fontId="12" fillId="0" borderId="22" xfId="53" applyNumberFormat="1" applyFont="1" applyBorder="1" applyAlignment="1">
      <alignment horizontal="center"/>
      <protection/>
    </xf>
    <xf numFmtId="49" fontId="12" fillId="0" borderId="26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/>
      <protection/>
    </xf>
    <xf numFmtId="0" fontId="12" fillId="0" borderId="22" xfId="53" applyNumberFormat="1" applyFont="1" applyBorder="1" applyAlignment="1">
      <alignment horizontal="left"/>
      <protection/>
    </xf>
    <xf numFmtId="49" fontId="12" fillId="0" borderId="28" xfId="53" applyNumberFormat="1" applyFont="1" applyBorder="1" applyAlignment="1">
      <alignment horizontal="center"/>
      <protection/>
    </xf>
    <xf numFmtId="49" fontId="12" fillId="0" borderId="24" xfId="53" applyNumberFormat="1" applyFont="1" applyBorder="1" applyAlignment="1">
      <alignment horizontal="center"/>
      <protection/>
    </xf>
    <xf numFmtId="49" fontId="12" fillId="0" borderId="25" xfId="53" applyNumberFormat="1" applyFont="1" applyBorder="1" applyAlignment="1">
      <alignment horizontal="center"/>
      <protection/>
    </xf>
    <xf numFmtId="49" fontId="11" fillId="0" borderId="23" xfId="53" applyNumberFormat="1" applyFont="1" applyBorder="1" applyAlignment="1">
      <alignment horizontal="center"/>
      <protection/>
    </xf>
    <xf numFmtId="49" fontId="11" fillId="0" borderId="24" xfId="53" applyNumberFormat="1" applyFont="1" applyBorder="1" applyAlignment="1">
      <alignment horizontal="center"/>
      <protection/>
    </xf>
    <xf numFmtId="49" fontId="11" fillId="0" borderId="25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 wrapText="1" indent="1"/>
      <protection/>
    </xf>
    <xf numFmtId="0" fontId="11" fillId="0" borderId="22" xfId="53" applyNumberFormat="1" applyFont="1" applyBorder="1" applyAlignment="1">
      <alignment horizontal="left" indent="1"/>
      <protection/>
    </xf>
    <xf numFmtId="0" fontId="11" fillId="0" borderId="12" xfId="53" applyNumberFormat="1" applyFont="1" applyBorder="1" applyAlignment="1">
      <alignment horizontal="left" wrapText="1" indent="3"/>
      <protection/>
    </xf>
    <xf numFmtId="0" fontId="11" fillId="0" borderId="22" xfId="53" applyNumberFormat="1" applyFont="1" applyBorder="1" applyAlignment="1">
      <alignment horizontal="left" indent="3"/>
      <protection/>
    </xf>
    <xf numFmtId="0" fontId="11" fillId="0" borderId="12" xfId="53" applyNumberFormat="1" applyFont="1" applyBorder="1" applyAlignment="1">
      <alignment horizontal="left" wrapText="1" indent="2"/>
      <protection/>
    </xf>
    <xf numFmtId="0" fontId="11" fillId="0" borderId="22" xfId="53" applyNumberFormat="1" applyFont="1" applyBorder="1" applyAlignment="1">
      <alignment horizontal="left" indent="2"/>
      <protection/>
    </xf>
    <xf numFmtId="49" fontId="11" fillId="0" borderId="29" xfId="53" applyNumberFormat="1" applyFont="1" applyBorder="1" applyAlignment="1">
      <alignment horizontal="center"/>
      <protection/>
    </xf>
    <xf numFmtId="49" fontId="11" fillId="0" borderId="30" xfId="53" applyNumberFormat="1" applyFont="1" applyBorder="1" applyAlignment="1">
      <alignment horizontal="center"/>
      <protection/>
    </xf>
    <xf numFmtId="49" fontId="11" fillId="0" borderId="31" xfId="53" applyNumberFormat="1" applyFont="1" applyBorder="1" applyAlignment="1">
      <alignment horizontal="center"/>
      <protection/>
    </xf>
    <xf numFmtId="49" fontId="11" fillId="0" borderId="32" xfId="53" applyNumberFormat="1" applyFont="1" applyBorder="1" applyAlignment="1">
      <alignment horizontal="center"/>
      <protection/>
    </xf>
    <xf numFmtId="0" fontId="11" fillId="0" borderId="32" xfId="53" applyNumberFormat="1" applyFont="1" applyBorder="1" applyAlignment="1">
      <alignment horizontal="center"/>
      <protection/>
    </xf>
    <xf numFmtId="0" fontId="11" fillId="0" borderId="30" xfId="53" applyNumberFormat="1" applyFont="1" applyBorder="1" applyAlignment="1">
      <alignment horizontal="center"/>
      <protection/>
    </xf>
    <xf numFmtId="0" fontId="11" fillId="0" borderId="31" xfId="53" applyNumberFormat="1" applyFont="1" applyBorder="1" applyAlignment="1">
      <alignment horizontal="center"/>
      <protection/>
    </xf>
    <xf numFmtId="49" fontId="11" fillId="0" borderId="28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 wrapText="1"/>
      <protection/>
    </xf>
    <xf numFmtId="0" fontId="11" fillId="0" borderId="22" xfId="53" applyNumberFormat="1" applyFont="1" applyBorder="1" applyAlignment="1">
      <alignment horizontal="left"/>
      <protection/>
    </xf>
    <xf numFmtId="49" fontId="11" fillId="0" borderId="14" xfId="53" applyNumberFormat="1" applyFont="1" applyBorder="1" applyAlignment="1">
      <alignment horizontal="center"/>
      <protection/>
    </xf>
    <xf numFmtId="49" fontId="11" fillId="0" borderId="15" xfId="53" applyNumberFormat="1" applyFont="1" applyBorder="1" applyAlignment="1">
      <alignment horizontal="center"/>
      <protection/>
    </xf>
    <xf numFmtId="49" fontId="11" fillId="0" borderId="17" xfId="53" applyNumberFormat="1" applyFont="1" applyBorder="1" applyAlignment="1">
      <alignment horizontal="center"/>
      <protection/>
    </xf>
    <xf numFmtId="49" fontId="11" fillId="0" borderId="18" xfId="53" applyNumberFormat="1" applyFont="1" applyBorder="1" applyAlignment="1">
      <alignment horizontal="center"/>
      <protection/>
    </xf>
    <xf numFmtId="0" fontId="11" fillId="0" borderId="19" xfId="53" applyNumberFormat="1" applyFont="1" applyBorder="1" applyAlignment="1">
      <alignment horizontal="left" wrapText="1" indent="4"/>
      <protection/>
    </xf>
    <xf numFmtId="0" fontId="11" fillId="0" borderId="14" xfId="53" applyNumberFormat="1" applyFont="1" applyBorder="1" applyAlignment="1">
      <alignment horizontal="left" indent="4"/>
      <protection/>
    </xf>
    <xf numFmtId="0" fontId="11" fillId="0" borderId="33" xfId="53" applyNumberFormat="1" applyFont="1" applyBorder="1" applyAlignment="1">
      <alignment horizontal="left" indent="4"/>
      <protection/>
    </xf>
    <xf numFmtId="49" fontId="11" fillId="0" borderId="34" xfId="53" applyNumberFormat="1" applyFont="1" applyBorder="1" applyAlignment="1">
      <alignment horizontal="center"/>
      <protection/>
    </xf>
    <xf numFmtId="49" fontId="11" fillId="0" borderId="35" xfId="53" applyNumberFormat="1" applyFont="1" applyBorder="1" applyAlignment="1">
      <alignment horizontal="center"/>
      <protection/>
    </xf>
    <xf numFmtId="49" fontId="11" fillId="0" borderId="19" xfId="53" applyNumberFormat="1" applyFont="1" applyBorder="1" applyAlignment="1">
      <alignment horizontal="center"/>
      <protection/>
    </xf>
    <xf numFmtId="49" fontId="11" fillId="0" borderId="21" xfId="53" applyNumberFormat="1" applyFont="1" applyBorder="1" applyAlignment="1">
      <alignment horizontal="center"/>
      <protection/>
    </xf>
    <xf numFmtId="0" fontId="11" fillId="0" borderId="19" xfId="53" applyNumberFormat="1" applyFont="1" applyBorder="1" applyAlignment="1">
      <alignment horizontal="center"/>
      <protection/>
    </xf>
    <xf numFmtId="0" fontId="11" fillId="0" borderId="14" xfId="53" applyNumberFormat="1" applyFont="1" applyBorder="1" applyAlignment="1">
      <alignment horizontal="center"/>
      <protection/>
    </xf>
    <xf numFmtId="0" fontId="11" fillId="0" borderId="15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center"/>
      <protection/>
    </xf>
    <xf numFmtId="0" fontId="11" fillId="0" borderId="17" xfId="53" applyNumberFormat="1" applyFont="1" applyBorder="1" applyAlignment="1">
      <alignment horizontal="center"/>
      <protection/>
    </xf>
    <xf numFmtId="0" fontId="11" fillId="0" borderId="18" xfId="53" applyNumberFormat="1" applyFont="1" applyBorder="1" applyAlignment="1">
      <alignment horizontal="center"/>
      <protection/>
    </xf>
    <xf numFmtId="0" fontId="11" fillId="0" borderId="36" xfId="53" applyNumberFormat="1" applyFont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37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left" wrapText="1" indent="4"/>
      <protection/>
    </xf>
    <xf numFmtId="0" fontId="11" fillId="0" borderId="17" xfId="53" applyNumberFormat="1" applyFont="1" applyBorder="1" applyAlignment="1">
      <alignment horizontal="left" indent="4"/>
      <protection/>
    </xf>
    <xf numFmtId="49" fontId="11" fillId="0" borderId="38" xfId="53" applyNumberFormat="1" applyFont="1" applyBorder="1" applyAlignment="1">
      <alignment horizontal="center"/>
      <protection/>
    </xf>
    <xf numFmtId="49" fontId="11" fillId="0" borderId="10" xfId="53" applyNumberFormat="1" applyFont="1" applyBorder="1" applyAlignment="1">
      <alignment horizontal="center"/>
      <protection/>
    </xf>
    <xf numFmtId="49" fontId="11" fillId="0" borderId="37" xfId="53" applyNumberFormat="1" applyFont="1" applyBorder="1" applyAlignment="1">
      <alignment horizontal="center"/>
      <protection/>
    </xf>
    <xf numFmtId="49" fontId="11" fillId="0" borderId="36" xfId="53" applyNumberFormat="1" applyFont="1" applyBorder="1" applyAlignment="1">
      <alignment horizontal="center"/>
      <protection/>
    </xf>
    <xf numFmtId="0" fontId="14" fillId="0" borderId="14" xfId="53" applyNumberFormat="1" applyFont="1" applyBorder="1" applyAlignment="1">
      <alignment horizontal="center" vertical="top"/>
      <protection/>
    </xf>
    <xf numFmtId="0" fontId="11" fillId="0" borderId="0" xfId="53" applyNumberFormat="1" applyFont="1" applyBorder="1" applyAlignment="1">
      <alignment horizontal="right"/>
      <protection/>
    </xf>
    <xf numFmtId="0" fontId="11" fillId="0" borderId="0" xfId="53" applyNumberFormat="1" applyFont="1" applyBorder="1" applyAlignment="1">
      <alignment horizontal="left"/>
      <protection/>
    </xf>
    <xf numFmtId="49" fontId="11" fillId="0" borderId="17" xfId="53" applyNumberFormat="1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47">
      <selection activeCell="Q30" sqref="Q30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5.00390625" style="0" customWidth="1"/>
    <col min="4" max="4" width="3.421875" style="0" customWidth="1"/>
    <col min="5" max="5" width="6.8515625" style="0" customWidth="1"/>
    <col min="6" max="6" width="3.28125" style="0" customWidth="1"/>
    <col min="7" max="7" width="8.140625" style="0" customWidth="1"/>
    <col min="8" max="8" width="3.421875" style="0" customWidth="1"/>
    <col min="9" max="9" width="14.140625" style="0" customWidth="1"/>
    <col min="10" max="10" width="5.28125" style="0" customWidth="1"/>
    <col min="11" max="11" width="5.8515625" style="0" customWidth="1"/>
    <col min="12" max="12" width="4.8515625" style="0" customWidth="1"/>
    <col min="13" max="13" width="3.7109375" style="0" customWidth="1"/>
    <col min="14" max="14" width="8.8515625" style="0" customWidth="1"/>
    <col min="15" max="15" width="3.8515625" style="0" customWidth="1"/>
    <col min="16" max="16" width="8.57421875" style="0" customWidth="1"/>
    <col min="17" max="17" width="11.8515625" style="0" customWidth="1"/>
  </cols>
  <sheetData>
    <row r="1" spans="1:17" ht="48.75" customHeight="1">
      <c r="A1" s="6"/>
      <c r="B1" s="6"/>
      <c r="C1" s="6"/>
      <c r="D1" s="6"/>
      <c r="E1" s="6"/>
      <c r="F1" s="6"/>
      <c r="G1" s="10"/>
      <c r="H1" s="14"/>
      <c r="I1" s="10"/>
      <c r="J1" s="64" t="s">
        <v>0</v>
      </c>
      <c r="K1" s="64"/>
      <c r="L1" s="64"/>
      <c r="M1" s="64"/>
      <c r="N1" s="64"/>
      <c r="O1" s="64"/>
      <c r="P1" s="64"/>
      <c r="Q1" s="64"/>
    </row>
    <row r="2" spans="1:17" ht="13.5" customHeight="1">
      <c r="A2" s="6"/>
      <c r="B2" s="6"/>
      <c r="C2" s="6"/>
      <c r="D2" s="6"/>
      <c r="E2" s="6"/>
      <c r="F2" s="6"/>
      <c r="G2" s="10"/>
      <c r="H2" s="11"/>
      <c r="I2" s="11"/>
      <c r="J2" s="11"/>
      <c r="K2" s="11"/>
      <c r="L2" s="11"/>
      <c r="M2" s="11"/>
      <c r="N2" s="11"/>
      <c r="O2" s="11"/>
      <c r="P2" s="16"/>
      <c r="Q2" s="16"/>
    </row>
    <row r="3" spans="1:17" ht="15" customHeight="1" hidden="1">
      <c r="A3" s="6"/>
      <c r="B3" s="6"/>
      <c r="C3" s="6"/>
      <c r="D3" s="6"/>
      <c r="E3" s="6"/>
      <c r="F3" s="6"/>
      <c r="G3" s="10"/>
      <c r="H3" s="11"/>
      <c r="I3" s="11"/>
      <c r="J3" s="74"/>
      <c r="K3" s="74"/>
      <c r="L3" s="74"/>
      <c r="M3" s="74"/>
      <c r="N3" s="74"/>
      <c r="O3" s="74"/>
      <c r="P3" s="74"/>
      <c r="Q3" s="74"/>
    </row>
    <row r="4" spans="1:17" ht="15" customHeight="1" hidden="1">
      <c r="A4" s="6"/>
      <c r="B4" s="6"/>
      <c r="C4" s="6"/>
      <c r="D4" s="6"/>
      <c r="E4" s="6"/>
      <c r="F4" s="6"/>
      <c r="G4" s="10"/>
      <c r="H4" s="11"/>
      <c r="I4" s="11"/>
      <c r="J4" s="74"/>
      <c r="K4" s="74"/>
      <c r="L4" s="74"/>
      <c r="M4" s="74"/>
      <c r="N4" s="74"/>
      <c r="O4" s="74"/>
      <c r="P4" s="74"/>
      <c r="Q4" s="74"/>
    </row>
    <row r="5" spans="1:17" ht="23.25" customHeight="1" thickBot="1">
      <c r="A5" s="6"/>
      <c r="B5" s="6"/>
      <c r="C5" s="6"/>
      <c r="D5" s="6"/>
      <c r="E5" s="6"/>
      <c r="F5" s="6"/>
      <c r="G5" s="10"/>
      <c r="H5" s="11"/>
      <c r="I5" s="11"/>
      <c r="J5" s="65" t="s">
        <v>301</v>
      </c>
      <c r="K5" s="65"/>
      <c r="L5" s="65"/>
      <c r="M5" s="65"/>
      <c r="N5" s="65"/>
      <c r="O5" s="65"/>
      <c r="P5" s="65"/>
      <c r="Q5" s="65"/>
    </row>
    <row r="6" spans="1:17" ht="15" customHeight="1">
      <c r="A6" s="7"/>
      <c r="B6" s="7"/>
      <c r="C6" s="7"/>
      <c r="D6" s="7"/>
      <c r="E6" s="7"/>
      <c r="F6" s="7"/>
      <c r="G6" s="7"/>
      <c r="H6" s="12"/>
      <c r="I6" s="12"/>
      <c r="J6" s="66" t="s">
        <v>4</v>
      </c>
      <c r="K6" s="66"/>
      <c r="L6" s="66"/>
      <c r="M6" s="66"/>
      <c r="N6" s="66"/>
      <c r="O6" s="66"/>
      <c r="P6" s="66"/>
      <c r="Q6" s="66"/>
    </row>
    <row r="7" spans="1:17" ht="3" customHeight="1">
      <c r="A7" s="7"/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14"/>
      <c r="O7" s="14"/>
      <c r="P7" s="14"/>
      <c r="Q7" s="14"/>
    </row>
    <row r="8" spans="1:17" ht="15" customHeight="1" thickBot="1">
      <c r="A8" s="1"/>
      <c r="B8" s="1"/>
      <c r="C8" s="1"/>
      <c r="D8" s="14"/>
      <c r="E8" s="14"/>
      <c r="F8" s="14"/>
      <c r="G8" s="14"/>
      <c r="H8" s="17"/>
      <c r="I8" s="17"/>
      <c r="J8" s="18"/>
      <c r="K8" s="18"/>
      <c r="L8" s="17"/>
      <c r="M8" s="17"/>
      <c r="N8" s="69" t="s">
        <v>304</v>
      </c>
      <c r="O8" s="69"/>
      <c r="P8" s="69"/>
      <c r="Q8" s="69"/>
    </row>
    <row r="9" spans="1:17" ht="15" customHeight="1">
      <c r="A9" s="2"/>
      <c r="B9" s="2"/>
      <c r="C9" s="2"/>
      <c r="D9" s="14"/>
      <c r="E9" s="14"/>
      <c r="F9" s="14"/>
      <c r="G9" s="14"/>
      <c r="H9" s="12"/>
      <c r="I9" s="12"/>
      <c r="J9" s="66" t="s">
        <v>5</v>
      </c>
      <c r="K9" s="66"/>
      <c r="M9" s="31"/>
      <c r="N9" s="66" t="s">
        <v>6</v>
      </c>
      <c r="O9" s="66"/>
      <c r="P9" s="66"/>
      <c r="Q9" s="66"/>
    </row>
    <row r="10" spans="1:17" ht="6" customHeight="1">
      <c r="A10" s="1"/>
      <c r="B10" s="1"/>
      <c r="C10" s="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 thickBot="1">
      <c r="A11" s="1"/>
      <c r="B11" s="1"/>
      <c r="C11" s="1"/>
      <c r="D11" s="14"/>
      <c r="E11" s="14"/>
      <c r="F11" s="14"/>
      <c r="G11" s="14"/>
      <c r="H11" s="14"/>
      <c r="I11" s="14"/>
      <c r="J11" s="2" t="s">
        <v>8</v>
      </c>
      <c r="K11" s="19">
        <v>25</v>
      </c>
      <c r="L11" s="20" t="s">
        <v>9</v>
      </c>
      <c r="M11" s="21"/>
      <c r="N11" s="21" t="s">
        <v>302</v>
      </c>
      <c r="O11" s="14">
        <v>20</v>
      </c>
      <c r="P11" s="19">
        <v>23</v>
      </c>
      <c r="Q11" s="14" t="s">
        <v>7</v>
      </c>
    </row>
    <row r="12" spans="1:17" ht="69" customHeight="1">
      <c r="A12" s="1"/>
      <c r="B12" s="1"/>
      <c r="C12" s="1"/>
      <c r="D12" s="14"/>
      <c r="E12" s="14"/>
      <c r="F12" s="14"/>
      <c r="G12" s="14"/>
      <c r="H12" s="2"/>
      <c r="I12" s="20"/>
      <c r="J12" s="20"/>
      <c r="K12" s="22"/>
      <c r="L12" s="22"/>
      <c r="M12" s="14"/>
      <c r="N12" s="20"/>
      <c r="O12" s="14"/>
      <c r="P12" s="14"/>
      <c r="Q12" s="14"/>
    </row>
    <row r="13" spans="1:17" ht="33.75" customHeight="1">
      <c r="A13" s="1"/>
      <c r="B13" s="1"/>
      <c r="C13" s="1"/>
      <c r="D13" s="14"/>
      <c r="E13" s="14"/>
      <c r="F13" s="14"/>
      <c r="G13" s="68" t="s">
        <v>299</v>
      </c>
      <c r="H13" s="68"/>
      <c r="I13" s="68"/>
      <c r="J13" s="14"/>
      <c r="K13" s="14"/>
      <c r="L13" s="14"/>
      <c r="M13" s="14"/>
      <c r="N13" s="14"/>
      <c r="O13" s="14"/>
      <c r="P13" s="14"/>
      <c r="Q13" s="14"/>
    </row>
    <row r="14" spans="1:17" ht="20.25">
      <c r="A14" s="68" t="s">
        <v>298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14"/>
    </row>
    <row r="15" spans="1:17" ht="20.25">
      <c r="A15" s="68" t="s">
        <v>305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14"/>
    </row>
    <row r="16" spans="1:18" ht="15.75" customHeight="1">
      <c r="A16" s="4"/>
      <c r="B16" s="4"/>
      <c r="C16" s="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8"/>
    </row>
    <row r="17" spans="1:18" ht="15.75" customHeight="1">
      <c r="A17" s="4"/>
      <c r="B17" s="4"/>
      <c r="C17" s="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8"/>
    </row>
    <row r="18" spans="1:17" ht="15.75" customHeight="1" thickBot="1">
      <c r="A18" s="4"/>
      <c r="B18" s="4"/>
      <c r="C18" s="4"/>
      <c r="D18" s="14"/>
      <c r="E18" s="3" t="s">
        <v>8</v>
      </c>
      <c r="F18" s="26" t="s">
        <v>297</v>
      </c>
      <c r="G18" s="27" t="s">
        <v>9</v>
      </c>
      <c r="H18" s="28"/>
      <c r="I18" s="28" t="s">
        <v>302</v>
      </c>
      <c r="J18" s="10">
        <v>20</v>
      </c>
      <c r="K18" s="28">
        <v>23</v>
      </c>
      <c r="L18" s="29" t="s">
        <v>7</v>
      </c>
      <c r="M18" s="14"/>
      <c r="N18" s="14"/>
      <c r="O18" s="14"/>
      <c r="P18" s="14"/>
      <c r="Q18" s="30" t="s">
        <v>48</v>
      </c>
    </row>
    <row r="19" spans="1:17" ht="15.75" customHeight="1">
      <c r="A19" s="4"/>
      <c r="B19" s="4"/>
      <c r="C19" s="4"/>
      <c r="D19" s="2"/>
      <c r="E19" s="20"/>
      <c r="F19" s="20"/>
      <c r="G19" s="20"/>
      <c r="H19" s="20"/>
      <c r="I19" s="17"/>
      <c r="J19" s="20"/>
      <c r="K19" s="23"/>
      <c r="L19" s="14"/>
      <c r="M19" s="14"/>
      <c r="N19" s="14"/>
      <c r="O19" s="14"/>
      <c r="P19" s="13" t="s">
        <v>47</v>
      </c>
      <c r="Q19" s="61">
        <v>45292</v>
      </c>
    </row>
    <row r="20" spans="1:17" ht="15.75" customHeight="1">
      <c r="A20" s="4"/>
      <c r="B20" s="4"/>
      <c r="C20" s="4"/>
      <c r="D20" s="2"/>
      <c r="E20" s="20"/>
      <c r="F20" s="20"/>
      <c r="G20" s="20"/>
      <c r="H20" s="20"/>
      <c r="I20" s="17"/>
      <c r="J20" s="20"/>
      <c r="K20" s="23"/>
      <c r="L20" s="14"/>
      <c r="M20" s="14"/>
      <c r="N20" s="14"/>
      <c r="O20" s="14"/>
      <c r="P20" s="13" t="s">
        <v>45</v>
      </c>
      <c r="Q20" s="24"/>
    </row>
    <row r="21" spans="1:17" ht="15.75" customHeight="1">
      <c r="A21" s="4"/>
      <c r="B21" s="4"/>
      <c r="C21" s="4"/>
      <c r="D21" s="2"/>
      <c r="E21" s="20"/>
      <c r="F21" s="20"/>
      <c r="G21" s="20"/>
      <c r="H21" s="20"/>
      <c r="I21" s="17"/>
      <c r="J21" s="20"/>
      <c r="K21" s="23"/>
      <c r="L21" s="14"/>
      <c r="M21" s="14"/>
      <c r="N21" s="14"/>
      <c r="O21" s="14"/>
      <c r="P21" s="13" t="s">
        <v>46</v>
      </c>
      <c r="Q21" s="24"/>
    </row>
    <row r="22" spans="1:17" ht="15.75" customHeight="1">
      <c r="A22" s="4"/>
      <c r="B22" s="4"/>
      <c r="C22" s="4"/>
      <c r="D22" s="2"/>
      <c r="E22" s="20"/>
      <c r="F22" s="20"/>
      <c r="G22" s="20"/>
      <c r="H22" s="20"/>
      <c r="I22" s="17"/>
      <c r="J22" s="20"/>
      <c r="K22" s="23"/>
      <c r="L22" s="14"/>
      <c r="M22" s="14"/>
      <c r="N22" s="14"/>
      <c r="O22" s="14"/>
      <c r="P22" s="13" t="s">
        <v>45</v>
      </c>
      <c r="Q22" s="24"/>
    </row>
    <row r="23" spans="1:17" ht="15.75" customHeight="1">
      <c r="A23" s="4"/>
      <c r="B23" s="4"/>
      <c r="C23" s="4"/>
      <c r="D23" s="2"/>
      <c r="E23" s="20"/>
      <c r="F23" s="20"/>
      <c r="G23" s="20"/>
      <c r="H23" s="20"/>
      <c r="I23" s="17"/>
      <c r="J23" s="20"/>
      <c r="K23" s="23"/>
      <c r="L23" s="14"/>
      <c r="M23" s="14"/>
      <c r="N23" s="14"/>
      <c r="O23" s="14"/>
      <c r="P23" s="13" t="s">
        <v>44</v>
      </c>
      <c r="Q23" s="24">
        <v>2820001037</v>
      </c>
    </row>
    <row r="24" spans="1:17" ht="15.75" customHeight="1">
      <c r="A24" s="4"/>
      <c r="B24" s="4"/>
      <c r="C24" s="4"/>
      <c r="D24" s="2"/>
      <c r="E24" s="20"/>
      <c r="F24" s="20"/>
      <c r="G24" s="20"/>
      <c r="H24" s="20"/>
      <c r="I24" s="17"/>
      <c r="J24" s="20"/>
      <c r="K24" s="23"/>
      <c r="L24" s="14"/>
      <c r="M24" s="14"/>
      <c r="N24" s="14"/>
      <c r="O24" s="14"/>
      <c r="P24" s="13" t="s">
        <v>43</v>
      </c>
      <c r="Q24" s="24">
        <v>282001001</v>
      </c>
    </row>
    <row r="25" spans="1:17" ht="15.75" customHeight="1">
      <c r="A25" s="3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 t="s">
        <v>42</v>
      </c>
      <c r="Q25" s="24"/>
    </row>
    <row r="26" spans="1:18" ht="15.75" customHeight="1">
      <c r="A26" s="70" t="s">
        <v>292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16"/>
      <c r="Q26" s="16"/>
      <c r="R26" s="8"/>
    </row>
    <row r="27" spans="1:18" ht="61.5" customHeight="1" thickBot="1">
      <c r="A27" s="71" t="s">
        <v>293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16"/>
      <c r="Q27" s="16"/>
      <c r="R27" s="8"/>
    </row>
    <row r="28" spans="1:18" ht="15.75" customHeight="1">
      <c r="A28" s="72" t="s">
        <v>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2"/>
      <c r="Q28" s="16"/>
      <c r="R28" s="8"/>
    </row>
    <row r="29" spans="1:17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4"/>
      <c r="Q29" s="14"/>
    </row>
    <row r="30" spans="1:17" ht="15.75" customHeight="1" thickBot="1">
      <c r="A30" s="73" t="s">
        <v>294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14"/>
      <c r="Q30" s="14"/>
    </row>
    <row r="31" spans="1:17" ht="15.75" customHeight="1">
      <c r="A31" s="66" t="s">
        <v>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4"/>
      <c r="Q31" s="14"/>
    </row>
    <row r="32" spans="1:17" ht="15.75" customHeight="1">
      <c r="A32" s="3"/>
      <c r="B32" s="3"/>
      <c r="C32" s="3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</sheetData>
  <sheetProtection/>
  <mergeCells count="17">
    <mergeCell ref="A26:O26"/>
    <mergeCell ref="A27:O27"/>
    <mergeCell ref="A28:O28"/>
    <mergeCell ref="A30:O30"/>
    <mergeCell ref="J4:Q4"/>
    <mergeCell ref="J3:Q3"/>
    <mergeCell ref="G13:I13"/>
    <mergeCell ref="J1:Q1"/>
    <mergeCell ref="J5:Q5"/>
    <mergeCell ref="N9:Q9"/>
    <mergeCell ref="A56:Q56"/>
    <mergeCell ref="J6:Q6"/>
    <mergeCell ref="J9:K9"/>
    <mergeCell ref="A14:P14"/>
    <mergeCell ref="A15:P15"/>
    <mergeCell ref="A31:O31"/>
    <mergeCell ref="N8:Q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130" zoomScaleSheetLayoutView="130" zoomScalePageLayoutView="0" workbookViewId="0" topLeftCell="A1">
      <selection activeCell="K2" sqref="K2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</row>
    <row r="2" spans="3:11" ht="11.25">
      <c r="C2" s="78"/>
      <c r="D2" s="78"/>
      <c r="E2" s="78"/>
      <c r="K2" s="63" t="s">
        <v>306</v>
      </c>
    </row>
    <row r="3" spans="1:11" ht="11.25" customHeight="1">
      <c r="A3" s="75" t="s">
        <v>3</v>
      </c>
      <c r="B3" s="76" t="s">
        <v>10</v>
      </c>
      <c r="C3" s="76" t="s">
        <v>291</v>
      </c>
      <c r="D3" s="76" t="s">
        <v>290</v>
      </c>
      <c r="E3" s="76" t="s">
        <v>121</v>
      </c>
      <c r="F3" s="75" t="s">
        <v>50</v>
      </c>
      <c r="G3" s="75"/>
      <c r="H3" s="75"/>
      <c r="I3" s="75"/>
      <c r="J3" s="75"/>
      <c r="K3" s="75"/>
    </row>
    <row r="4" spans="1:11" ht="11.25" customHeight="1">
      <c r="A4" s="75"/>
      <c r="B4" s="76"/>
      <c r="C4" s="76"/>
      <c r="D4" s="76"/>
      <c r="E4" s="76"/>
      <c r="F4" s="76" t="s">
        <v>122</v>
      </c>
      <c r="G4" s="76" t="s">
        <v>123</v>
      </c>
      <c r="H4" s="76" t="s">
        <v>276</v>
      </c>
      <c r="I4" s="76" t="s">
        <v>124</v>
      </c>
      <c r="J4" s="76" t="s">
        <v>125</v>
      </c>
      <c r="K4" s="76"/>
    </row>
    <row r="5" spans="1:11" ht="102.7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3.5" customHeight="1">
      <c r="A6" s="75"/>
      <c r="B6" s="76"/>
      <c r="C6" s="76"/>
      <c r="D6" s="76"/>
      <c r="E6" s="76"/>
      <c r="F6" s="76"/>
      <c r="G6" s="76"/>
      <c r="H6" s="76"/>
      <c r="I6" s="76"/>
      <c r="J6" s="39" t="s">
        <v>11</v>
      </c>
      <c r="K6" s="39" t="s">
        <v>120</v>
      </c>
    </row>
    <row r="7" spans="1:11" ht="11.25">
      <c r="A7" s="47" t="s">
        <v>51</v>
      </c>
      <c r="B7" s="35" t="s">
        <v>52</v>
      </c>
      <c r="C7" s="35" t="s">
        <v>53</v>
      </c>
      <c r="D7" s="35" t="s">
        <v>54</v>
      </c>
      <c r="E7" s="35" t="s">
        <v>55</v>
      </c>
      <c r="F7" s="35" t="s">
        <v>56</v>
      </c>
      <c r="G7" s="35" t="s">
        <v>57</v>
      </c>
      <c r="H7" s="35" t="s">
        <v>58</v>
      </c>
      <c r="I7" s="35" t="s">
        <v>126</v>
      </c>
      <c r="J7" s="35" t="s">
        <v>277</v>
      </c>
      <c r="K7" s="35" t="s">
        <v>278</v>
      </c>
    </row>
    <row r="8" spans="1:11" ht="12.75" customHeight="1">
      <c r="A8" s="50" t="s">
        <v>236</v>
      </c>
      <c r="B8" s="35" t="s">
        <v>21</v>
      </c>
      <c r="C8" s="35" t="s">
        <v>40</v>
      </c>
      <c r="D8" s="35" t="s">
        <v>59</v>
      </c>
      <c r="E8" s="40">
        <f aca="true" t="shared" si="0" ref="E8:E75">SUM(F8:J8)</f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</row>
    <row r="9" spans="1:20" ht="12.75" customHeight="1">
      <c r="A9" s="50" t="s">
        <v>237</v>
      </c>
      <c r="B9" s="35" t="s">
        <v>60</v>
      </c>
      <c r="C9" s="35" t="s">
        <v>40</v>
      </c>
      <c r="D9" s="35" t="s">
        <v>59</v>
      </c>
      <c r="E9" s="40">
        <f t="shared" si="0"/>
        <v>0</v>
      </c>
      <c r="F9" s="40">
        <f aca="true" t="shared" si="1" ref="F9:K9">F8+F10+F21-F23+F94-F98</f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1"/>
      <c r="M9" s="41"/>
      <c r="N9" s="41"/>
      <c r="O9" s="41"/>
      <c r="P9" s="41"/>
      <c r="Q9" s="41"/>
      <c r="R9" s="41"/>
      <c r="S9" s="41"/>
      <c r="T9" s="41"/>
    </row>
    <row r="10" spans="1:20" ht="11.25">
      <c r="A10" s="48" t="s">
        <v>61</v>
      </c>
      <c r="B10" s="49" t="s">
        <v>62</v>
      </c>
      <c r="C10" s="49"/>
      <c r="D10" s="35"/>
      <c r="E10" s="59">
        <f t="shared" si="0"/>
        <v>79613264.44</v>
      </c>
      <c r="F10" s="59">
        <f aca="true" t="shared" si="2" ref="F10:K10">SUM(F11,F12,F15:F18)</f>
        <v>79163254.44</v>
      </c>
      <c r="G10" s="59">
        <f t="shared" si="2"/>
        <v>0</v>
      </c>
      <c r="H10" s="59">
        <f t="shared" si="2"/>
        <v>0</v>
      </c>
      <c r="I10" s="59">
        <f t="shared" si="2"/>
        <v>0</v>
      </c>
      <c r="J10" s="59">
        <f t="shared" si="2"/>
        <v>450010</v>
      </c>
      <c r="K10" s="59">
        <f t="shared" si="2"/>
        <v>0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11" ht="22.5" customHeight="1">
      <c r="A11" s="51" t="s">
        <v>63</v>
      </c>
      <c r="B11" s="35" t="s">
        <v>64</v>
      </c>
      <c r="C11" s="35" t="s">
        <v>24</v>
      </c>
      <c r="D11" s="35"/>
      <c r="E11" s="40">
        <f t="shared" si="0"/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ht="24.75" customHeight="1">
      <c r="A12" s="51" t="s">
        <v>65</v>
      </c>
      <c r="B12" s="35" t="s">
        <v>66</v>
      </c>
      <c r="C12" s="35" t="s">
        <v>12</v>
      </c>
      <c r="D12" s="35"/>
      <c r="E12" s="40">
        <f t="shared" si="0"/>
        <v>79613264.44</v>
      </c>
      <c r="F12" s="40">
        <f aca="true" t="shared" si="3" ref="F12:K12">SUM(F13:F14)</f>
        <v>79163254.44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450010</v>
      </c>
      <c r="K12" s="40">
        <f t="shared" si="3"/>
        <v>0</v>
      </c>
    </row>
    <row r="13" spans="1:11" ht="27.75" customHeight="1">
      <c r="A13" s="60" t="s">
        <v>284</v>
      </c>
      <c r="B13" s="38" t="s">
        <v>288</v>
      </c>
      <c r="C13" s="35" t="s">
        <v>12</v>
      </c>
      <c r="D13" s="35"/>
      <c r="E13" s="40">
        <f t="shared" si="0"/>
        <v>79613264.44</v>
      </c>
      <c r="F13" s="40">
        <v>79163254.44</v>
      </c>
      <c r="G13" s="40"/>
      <c r="H13" s="40">
        <v>0</v>
      </c>
      <c r="I13" s="40">
        <v>0</v>
      </c>
      <c r="J13" s="40">
        <v>450010</v>
      </c>
      <c r="K13" s="40">
        <v>0</v>
      </c>
    </row>
    <row r="14" spans="1:11" ht="10.5" customHeight="1">
      <c r="A14" s="60" t="s">
        <v>285</v>
      </c>
      <c r="B14" s="38" t="s">
        <v>289</v>
      </c>
      <c r="C14" s="35" t="s">
        <v>283</v>
      </c>
      <c r="D14" s="35"/>
      <c r="E14" s="40">
        <f t="shared" si="0"/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ht="10.5" customHeight="1">
      <c r="A15" s="60" t="s">
        <v>67</v>
      </c>
      <c r="B15" s="38" t="s">
        <v>68</v>
      </c>
      <c r="C15" s="35" t="s">
        <v>23</v>
      </c>
      <c r="D15" s="35"/>
      <c r="E15" s="40">
        <f t="shared" si="0"/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ht="10.5" customHeight="1">
      <c r="A16" s="60" t="s">
        <v>69</v>
      </c>
      <c r="B16" s="38" t="s">
        <v>70</v>
      </c>
      <c r="C16" s="35" t="s">
        <v>37</v>
      </c>
      <c r="D16" s="35"/>
      <c r="E16" s="40">
        <f t="shared" si="0"/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10.5" customHeight="1">
      <c r="A17" s="60" t="s">
        <v>71</v>
      </c>
      <c r="B17" s="38" t="s">
        <v>72</v>
      </c>
      <c r="C17" s="35" t="s">
        <v>13</v>
      </c>
      <c r="D17" s="35"/>
      <c r="E17" s="40">
        <f t="shared" si="0"/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10.5" customHeight="1">
      <c r="A18" s="60" t="s">
        <v>73</v>
      </c>
      <c r="B18" s="38" t="s">
        <v>74</v>
      </c>
      <c r="C18" s="35" t="s">
        <v>264</v>
      </c>
      <c r="D18" s="35"/>
      <c r="E18" s="40">
        <f t="shared" si="0"/>
        <v>0</v>
      </c>
      <c r="F18" s="40">
        <f aca="true" t="shared" si="4" ref="F18:K18">SUM(F19:F20)</f>
        <v>0</v>
      </c>
      <c r="G18" s="40">
        <f t="shared" si="4"/>
        <v>0</v>
      </c>
      <c r="H18" s="40">
        <f t="shared" si="4"/>
        <v>0</v>
      </c>
      <c r="I18" s="40">
        <f t="shared" si="4"/>
        <v>0</v>
      </c>
      <c r="J18" s="40">
        <f t="shared" si="4"/>
        <v>0</v>
      </c>
      <c r="K18" s="40">
        <f t="shared" si="4"/>
        <v>0</v>
      </c>
    </row>
    <row r="19" spans="1:11" ht="27" customHeight="1">
      <c r="A19" s="60" t="s">
        <v>281</v>
      </c>
      <c r="B19" s="38" t="s">
        <v>286</v>
      </c>
      <c r="C19" s="35" t="s">
        <v>279</v>
      </c>
      <c r="D19" s="35"/>
      <c r="E19" s="40">
        <f t="shared" si="0"/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ht="10.5" customHeight="1">
      <c r="A20" s="60" t="s">
        <v>282</v>
      </c>
      <c r="B20" s="38" t="s">
        <v>287</v>
      </c>
      <c r="C20" s="35" t="s">
        <v>280</v>
      </c>
      <c r="D20" s="35"/>
      <c r="E20" s="40">
        <f t="shared" si="0"/>
        <v>0</v>
      </c>
      <c r="F20" s="40">
        <v>0</v>
      </c>
      <c r="G20" s="40">
        <v>0</v>
      </c>
      <c r="H20" s="40">
        <v>0</v>
      </c>
      <c r="I20" s="40"/>
      <c r="J20" s="40">
        <v>0</v>
      </c>
      <c r="K20" s="40">
        <v>0</v>
      </c>
    </row>
    <row r="21" spans="1:11" ht="12.75" customHeight="1">
      <c r="A21" s="48" t="s">
        <v>273</v>
      </c>
      <c r="B21" s="35" t="s">
        <v>75</v>
      </c>
      <c r="C21" s="35" t="s">
        <v>59</v>
      </c>
      <c r="D21" s="35"/>
      <c r="E21" s="59">
        <f t="shared" si="0"/>
        <v>0</v>
      </c>
      <c r="F21" s="59">
        <f aca="true" t="shared" si="5" ref="F21:K21">F22</f>
        <v>0</v>
      </c>
      <c r="G21" s="59">
        <f t="shared" si="5"/>
        <v>0</v>
      </c>
      <c r="H21" s="59">
        <f t="shared" si="5"/>
        <v>0</v>
      </c>
      <c r="I21" s="59">
        <f t="shared" si="5"/>
        <v>0</v>
      </c>
      <c r="J21" s="59">
        <f t="shared" si="5"/>
        <v>0</v>
      </c>
      <c r="K21" s="59">
        <f t="shared" si="5"/>
        <v>0</v>
      </c>
    </row>
    <row r="22" spans="1:11" ht="33.75" customHeight="1">
      <c r="A22" s="51" t="s">
        <v>76</v>
      </c>
      <c r="B22" s="35" t="s">
        <v>77</v>
      </c>
      <c r="C22" s="35" t="s">
        <v>40</v>
      </c>
      <c r="D22" s="35"/>
      <c r="E22" s="40">
        <f t="shared" si="0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ht="10.5" customHeight="1">
      <c r="A23" s="48" t="s">
        <v>78</v>
      </c>
      <c r="B23" s="49" t="s">
        <v>79</v>
      </c>
      <c r="C23" s="49" t="s">
        <v>59</v>
      </c>
      <c r="D23" s="35"/>
      <c r="E23" s="59">
        <f t="shared" si="0"/>
        <v>79613264.44</v>
      </c>
      <c r="F23" s="59">
        <f>F24+F44+F48+F62+F64</f>
        <v>79163254.44</v>
      </c>
      <c r="G23" s="59">
        <f>G24+G44+G48+G62+G64+G92</f>
        <v>0</v>
      </c>
      <c r="H23" s="59">
        <f>H24+H44+H48+H62+H64+H92</f>
        <v>0</v>
      </c>
      <c r="I23" s="59">
        <f>I24+I44+I48+I62+I64+I92</f>
        <v>0</v>
      </c>
      <c r="J23" s="59">
        <f>J24+J44+J48+J62+J64+J92</f>
        <v>450010</v>
      </c>
      <c r="K23" s="59">
        <f>K24+K44+K48+K62+K64+K92</f>
        <v>0</v>
      </c>
    </row>
    <row r="24" spans="1:11" ht="22.5" customHeight="1">
      <c r="A24" s="53" t="s">
        <v>80</v>
      </c>
      <c r="B24" s="35" t="s">
        <v>81</v>
      </c>
      <c r="C24" s="35" t="s">
        <v>59</v>
      </c>
      <c r="D24" s="35"/>
      <c r="E24" s="40">
        <f t="shared" si="0"/>
        <v>62941676.26</v>
      </c>
      <c r="F24" s="40">
        <f aca="true" t="shared" si="6" ref="F24:K24">F25+F30+F37</f>
        <v>62681276.26</v>
      </c>
      <c r="G24" s="40">
        <f t="shared" si="6"/>
        <v>0</v>
      </c>
      <c r="H24" s="40">
        <f t="shared" si="6"/>
        <v>0</v>
      </c>
      <c r="I24" s="40">
        <f t="shared" si="6"/>
        <v>0</v>
      </c>
      <c r="J24" s="40">
        <f t="shared" si="6"/>
        <v>260400</v>
      </c>
      <c r="K24" s="40">
        <f t="shared" si="6"/>
        <v>0</v>
      </c>
    </row>
    <row r="25" spans="1:20" ht="22.5" customHeight="1">
      <c r="A25" s="52" t="s">
        <v>82</v>
      </c>
      <c r="B25" s="35" t="s">
        <v>83</v>
      </c>
      <c r="C25" s="35" t="s">
        <v>17</v>
      </c>
      <c r="D25" s="35"/>
      <c r="E25" s="40">
        <f t="shared" si="0"/>
        <v>48335665.01</v>
      </c>
      <c r="F25" s="40">
        <f>SUM(F26:F29)</f>
        <v>48135665.01</v>
      </c>
      <c r="G25" s="40">
        <f>SUM(G26:G29)</f>
        <v>0</v>
      </c>
      <c r="H25" s="40">
        <f>SUM(H26:H29)</f>
        <v>0</v>
      </c>
      <c r="I25" s="40">
        <f>SUM(I26:I29)</f>
        <v>0</v>
      </c>
      <c r="J25" s="40">
        <f>SUM(J26:J29)</f>
        <v>200000</v>
      </c>
      <c r="K25" s="40">
        <f>SUM(K26:T29)</f>
        <v>0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11" ht="22.5" customHeight="1">
      <c r="A26" s="43" t="s">
        <v>268</v>
      </c>
      <c r="B26" s="35"/>
      <c r="C26" s="35"/>
      <c r="D26" s="35" t="s">
        <v>127</v>
      </c>
      <c r="E26" s="40">
        <f t="shared" si="0"/>
        <v>44166124.78</v>
      </c>
      <c r="F26" s="40">
        <v>43966124.78</v>
      </c>
      <c r="G26" s="40">
        <v>0</v>
      </c>
      <c r="H26" s="40">
        <v>0</v>
      </c>
      <c r="I26" s="40">
        <v>0</v>
      </c>
      <c r="J26" s="40">
        <v>200000</v>
      </c>
      <c r="K26" s="40">
        <v>0</v>
      </c>
    </row>
    <row r="27" spans="1:11" ht="22.5" customHeight="1">
      <c r="A27" s="43" t="s">
        <v>270</v>
      </c>
      <c r="B27" s="35"/>
      <c r="C27" s="35"/>
      <c r="D27" s="35" t="s">
        <v>127</v>
      </c>
      <c r="E27" s="40">
        <f t="shared" si="0"/>
        <v>3664793.65</v>
      </c>
      <c r="F27" s="40">
        <v>3664793.65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ht="38.25" customHeight="1">
      <c r="A28" s="43" t="s">
        <v>269</v>
      </c>
      <c r="B28" s="44"/>
      <c r="C28" s="44"/>
      <c r="D28" s="44" t="s">
        <v>127</v>
      </c>
      <c r="E28" s="40">
        <f t="shared" si="0"/>
        <v>254746.58</v>
      </c>
      <c r="F28" s="42">
        <v>254746.58</v>
      </c>
      <c r="G28" s="42">
        <v>0</v>
      </c>
      <c r="H28" s="42">
        <v>0</v>
      </c>
      <c r="I28" s="42">
        <v>0</v>
      </c>
      <c r="J28" s="42">
        <v>0</v>
      </c>
      <c r="K28" s="40">
        <v>0</v>
      </c>
    </row>
    <row r="29" spans="1:11" ht="22.5" customHeight="1">
      <c r="A29" s="43" t="s">
        <v>142</v>
      </c>
      <c r="B29" s="35"/>
      <c r="C29" s="35"/>
      <c r="D29" s="35" t="s">
        <v>128</v>
      </c>
      <c r="E29" s="40">
        <f t="shared" si="0"/>
        <v>250000</v>
      </c>
      <c r="F29" s="40">
        <v>250000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20" ht="10.5" customHeight="1">
      <c r="A30" s="52" t="s">
        <v>84</v>
      </c>
      <c r="B30" s="35" t="s">
        <v>85</v>
      </c>
      <c r="C30" s="35" t="s">
        <v>16</v>
      </c>
      <c r="D30" s="35"/>
      <c r="E30" s="40">
        <f t="shared" si="0"/>
        <v>60000</v>
      </c>
      <c r="F30" s="40">
        <f>SUM(F31:F36)</f>
        <v>60000</v>
      </c>
      <c r="G30" s="40">
        <f>SUM(G31:G36)</f>
        <v>0</v>
      </c>
      <c r="H30" s="40">
        <f>SUM(H31:H36)</f>
        <v>0</v>
      </c>
      <c r="I30" s="40">
        <f>SUM(I31:I36)</f>
        <v>0</v>
      </c>
      <c r="J30" s="42">
        <f>SUM(J31:J36)</f>
        <v>0</v>
      </c>
      <c r="K30" s="40">
        <f>SUM(K31:T36)</f>
        <v>0</v>
      </c>
      <c r="L30" s="41"/>
      <c r="M30" s="41"/>
      <c r="N30" s="41"/>
      <c r="O30" s="41"/>
      <c r="P30" s="41"/>
      <c r="Q30" s="41"/>
      <c r="R30" s="41"/>
      <c r="S30" s="41"/>
      <c r="T30" s="41"/>
    </row>
    <row r="31" spans="1:11" ht="21" customHeight="1">
      <c r="A31" s="43" t="s">
        <v>129</v>
      </c>
      <c r="B31" s="35"/>
      <c r="C31" s="35"/>
      <c r="D31" s="35" t="s">
        <v>130</v>
      </c>
      <c r="E31" s="40">
        <f t="shared" si="0"/>
        <v>10000</v>
      </c>
      <c r="F31" s="40">
        <v>10000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ht="22.5" customHeight="1">
      <c r="A32" s="43" t="s">
        <v>143</v>
      </c>
      <c r="B32" s="35"/>
      <c r="C32" s="35"/>
      <c r="D32" s="35" t="s">
        <v>132</v>
      </c>
      <c r="E32" s="40">
        <f t="shared" si="0"/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</row>
    <row r="33" spans="1:11" ht="10.5" customHeight="1">
      <c r="A33" s="43" t="s">
        <v>144</v>
      </c>
      <c r="B33" s="35"/>
      <c r="C33" s="35"/>
      <c r="D33" s="35" t="s">
        <v>133</v>
      </c>
      <c r="E33" s="40">
        <f t="shared" si="0"/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</row>
    <row r="34" spans="1:11" ht="10.5" customHeight="1">
      <c r="A34" s="43" t="s">
        <v>145</v>
      </c>
      <c r="B34" s="35"/>
      <c r="C34" s="35"/>
      <c r="D34" s="35" t="s">
        <v>131</v>
      </c>
      <c r="E34" s="40">
        <f t="shared" si="0"/>
        <v>50000</v>
      </c>
      <c r="F34" s="40">
        <v>50000</v>
      </c>
      <c r="G34" s="40">
        <v>0</v>
      </c>
      <c r="H34" s="40">
        <v>0</v>
      </c>
      <c r="I34" s="40">
        <v>0</v>
      </c>
      <c r="J34" s="40">
        <v>0</v>
      </c>
      <c r="K34" s="40"/>
    </row>
    <row r="35" spans="1:11" ht="10.5" customHeight="1">
      <c r="A35" s="43" t="s">
        <v>146</v>
      </c>
      <c r="B35" s="35"/>
      <c r="C35" s="35"/>
      <c r="D35" s="35" t="s">
        <v>128</v>
      </c>
      <c r="E35" s="40">
        <f t="shared" si="0"/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spans="1:11" ht="10.5" customHeight="1">
      <c r="A36" s="43" t="s">
        <v>147</v>
      </c>
      <c r="B36" s="35"/>
      <c r="C36" s="35"/>
      <c r="D36" s="35" t="s">
        <v>134</v>
      </c>
      <c r="E36" s="40">
        <f t="shared" si="0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22.5" customHeight="1">
      <c r="A37" s="52" t="s">
        <v>86</v>
      </c>
      <c r="B37" s="35" t="s">
        <v>87</v>
      </c>
      <c r="C37" s="35" t="s">
        <v>15</v>
      </c>
      <c r="D37" s="35"/>
      <c r="E37" s="40">
        <f t="shared" si="0"/>
        <v>14546011.25</v>
      </c>
      <c r="F37" s="40">
        <f aca="true" t="shared" si="7" ref="F37:K37">SUM(F38:F43)</f>
        <v>14485611.25</v>
      </c>
      <c r="G37" s="40">
        <f t="shared" si="7"/>
        <v>0</v>
      </c>
      <c r="H37" s="40">
        <f t="shared" si="7"/>
        <v>0</v>
      </c>
      <c r="I37" s="40">
        <f t="shared" si="7"/>
        <v>0</v>
      </c>
      <c r="J37" s="40">
        <f t="shared" si="7"/>
        <v>60400</v>
      </c>
      <c r="K37" s="40">
        <f t="shared" si="7"/>
        <v>0</v>
      </c>
    </row>
    <row r="38" spans="1:11" ht="22.5" customHeight="1">
      <c r="A38" s="43" t="s">
        <v>148</v>
      </c>
      <c r="B38" s="43"/>
      <c r="C38" s="35"/>
      <c r="D38" s="35" t="s">
        <v>136</v>
      </c>
      <c r="E38" s="40">
        <f t="shared" si="0"/>
        <v>14546011.25</v>
      </c>
      <c r="F38" s="40">
        <v>14485611.25</v>
      </c>
      <c r="G38" s="40">
        <v>0</v>
      </c>
      <c r="H38" s="40">
        <v>0</v>
      </c>
      <c r="I38" s="40">
        <v>0</v>
      </c>
      <c r="J38" s="40">
        <v>60400</v>
      </c>
      <c r="K38" s="40">
        <v>0</v>
      </c>
    </row>
    <row r="39" spans="1:11" ht="11.25" customHeight="1">
      <c r="A39" s="43" t="s">
        <v>149</v>
      </c>
      <c r="B39" s="43"/>
      <c r="C39" s="35"/>
      <c r="D39" s="35" t="s">
        <v>137</v>
      </c>
      <c r="E39" s="40">
        <f t="shared" si="0"/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</row>
    <row r="40" spans="1:11" ht="11.25" customHeight="1">
      <c r="A40" s="43" t="s">
        <v>150</v>
      </c>
      <c r="B40" s="43"/>
      <c r="C40" s="35"/>
      <c r="D40" s="35" t="s">
        <v>131</v>
      </c>
      <c r="E40" s="40">
        <f t="shared" si="0"/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</row>
    <row r="41" spans="1:11" ht="11.25" customHeight="1">
      <c r="A41" s="43" t="s">
        <v>142</v>
      </c>
      <c r="B41" s="43"/>
      <c r="C41" s="35"/>
      <c r="D41" s="35" t="s">
        <v>128</v>
      </c>
      <c r="E41" s="40">
        <f t="shared" si="0"/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</row>
    <row r="42" spans="1:11" ht="24.75" customHeight="1">
      <c r="A42" s="43" t="s">
        <v>147</v>
      </c>
      <c r="B42" s="43"/>
      <c r="C42" s="35"/>
      <c r="D42" s="35" t="s">
        <v>134</v>
      </c>
      <c r="E42" s="40">
        <f t="shared" si="0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</row>
    <row r="43" spans="1:11" ht="11.25" customHeight="1">
      <c r="A43" s="43" t="s">
        <v>151</v>
      </c>
      <c r="B43" s="43"/>
      <c r="C43" s="35"/>
      <c r="D43" s="35" t="s">
        <v>90</v>
      </c>
      <c r="E43" s="40">
        <f t="shared" si="0"/>
        <v>0</v>
      </c>
      <c r="F43" s="40"/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pans="1:11" ht="10.5" customHeight="1">
      <c r="A44" s="53" t="s">
        <v>88</v>
      </c>
      <c r="B44" s="35" t="s">
        <v>89</v>
      </c>
      <c r="C44" s="35" t="s">
        <v>90</v>
      </c>
      <c r="D44" s="35"/>
      <c r="E44" s="40">
        <f t="shared" si="0"/>
        <v>0</v>
      </c>
      <c r="F44" s="40">
        <f aca="true" t="shared" si="8" ref="F44:K44">SUM(F45:F47)</f>
        <v>0</v>
      </c>
      <c r="G44" s="40">
        <f t="shared" si="8"/>
        <v>0</v>
      </c>
      <c r="H44" s="40">
        <f t="shared" si="8"/>
        <v>0</v>
      </c>
      <c r="I44" s="40">
        <f t="shared" si="8"/>
        <v>0</v>
      </c>
      <c r="J44" s="40">
        <f t="shared" si="8"/>
        <v>0</v>
      </c>
      <c r="K44" s="40">
        <f t="shared" si="8"/>
        <v>0</v>
      </c>
    </row>
    <row r="45" spans="1:11" ht="21.75" customHeight="1">
      <c r="A45" s="43" t="s">
        <v>138</v>
      </c>
      <c r="B45" s="35" t="s">
        <v>91</v>
      </c>
      <c r="C45" s="35" t="s">
        <v>22</v>
      </c>
      <c r="D45" s="35"/>
      <c r="E45" s="40">
        <f t="shared" si="0"/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</row>
    <row r="46" spans="1:11" ht="22.5" customHeight="1">
      <c r="A46" s="43" t="s">
        <v>139</v>
      </c>
      <c r="B46" s="35"/>
      <c r="C46" s="35" t="s">
        <v>38</v>
      </c>
      <c r="D46" s="35"/>
      <c r="E46" s="40">
        <f t="shared" si="0"/>
        <v>0</v>
      </c>
      <c r="F46" s="40"/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0.5" customHeight="1">
      <c r="A47" s="43" t="s">
        <v>152</v>
      </c>
      <c r="B47" s="35"/>
      <c r="C47" s="35" t="s">
        <v>93</v>
      </c>
      <c r="D47" s="35"/>
      <c r="E47" s="40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</row>
    <row r="48" spans="1:11" ht="10.5" customHeight="1">
      <c r="A48" s="55" t="s">
        <v>94</v>
      </c>
      <c r="B48" s="35" t="s">
        <v>95</v>
      </c>
      <c r="C48" s="35" t="s">
        <v>96</v>
      </c>
      <c r="D48" s="35"/>
      <c r="E48" s="40">
        <f t="shared" si="0"/>
        <v>253400</v>
      </c>
      <c r="F48" s="40">
        <f aca="true" t="shared" si="9" ref="F48:K48">F56+F52+F49</f>
        <v>253400</v>
      </c>
      <c r="G48" s="40">
        <f t="shared" si="9"/>
        <v>0</v>
      </c>
      <c r="H48" s="40">
        <f t="shared" si="9"/>
        <v>0</v>
      </c>
      <c r="I48" s="40">
        <f t="shared" si="9"/>
        <v>0</v>
      </c>
      <c r="J48" s="40">
        <f t="shared" si="9"/>
        <v>0</v>
      </c>
      <c r="K48" s="40">
        <f t="shared" si="9"/>
        <v>0</v>
      </c>
    </row>
    <row r="49" spans="1:11" ht="21.75" customHeight="1">
      <c r="A49" s="52" t="s">
        <v>97</v>
      </c>
      <c r="B49" s="35" t="s">
        <v>98</v>
      </c>
      <c r="C49" s="35" t="s">
        <v>20</v>
      </c>
      <c r="D49" s="35"/>
      <c r="E49" s="40">
        <f t="shared" si="0"/>
        <v>246400</v>
      </c>
      <c r="F49" s="40">
        <f aca="true" t="shared" si="10" ref="F49:K49">SUM(F50:F51)</f>
        <v>246400</v>
      </c>
      <c r="G49" s="40">
        <f t="shared" si="10"/>
        <v>0</v>
      </c>
      <c r="H49" s="40">
        <f t="shared" si="10"/>
        <v>0</v>
      </c>
      <c r="I49" s="40">
        <f t="shared" si="10"/>
        <v>0</v>
      </c>
      <c r="J49" s="40">
        <f t="shared" si="10"/>
        <v>0</v>
      </c>
      <c r="K49" s="40">
        <f t="shared" si="10"/>
        <v>0</v>
      </c>
    </row>
    <row r="50" spans="1:11" ht="11.25" customHeight="1">
      <c r="A50" s="43" t="s">
        <v>140</v>
      </c>
      <c r="B50" s="35"/>
      <c r="C50" s="35"/>
      <c r="D50" s="38" t="s">
        <v>238</v>
      </c>
      <c r="E50" s="40">
        <f t="shared" si="0"/>
        <v>77500</v>
      </c>
      <c r="F50" s="40">
        <v>77500</v>
      </c>
      <c r="G50" s="40">
        <f aca="true" t="shared" si="11" ref="F50:K55">SUM(G51:G53)</f>
        <v>0</v>
      </c>
      <c r="H50" s="40">
        <f t="shared" si="11"/>
        <v>0</v>
      </c>
      <c r="I50" s="40">
        <f t="shared" si="11"/>
        <v>0</v>
      </c>
      <c r="J50" s="40">
        <f t="shared" si="11"/>
        <v>0</v>
      </c>
      <c r="K50" s="40">
        <f t="shared" si="11"/>
        <v>0</v>
      </c>
    </row>
    <row r="51" spans="1:11" ht="11.25" customHeight="1">
      <c r="A51" s="43" t="s">
        <v>141</v>
      </c>
      <c r="B51" s="35"/>
      <c r="C51" s="35"/>
      <c r="D51" s="38" t="s">
        <v>238</v>
      </c>
      <c r="E51" s="40">
        <f t="shared" si="0"/>
        <v>168900</v>
      </c>
      <c r="F51" s="40">
        <v>168900</v>
      </c>
      <c r="G51" s="40">
        <f t="shared" si="11"/>
        <v>0</v>
      </c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</row>
    <row r="52" spans="1:11" ht="21.75" customHeight="1">
      <c r="A52" s="52" t="s">
        <v>99</v>
      </c>
      <c r="B52" s="35" t="s">
        <v>100</v>
      </c>
      <c r="C52" s="35" t="s">
        <v>19</v>
      </c>
      <c r="D52" s="38"/>
      <c r="E52" s="40">
        <f t="shared" si="0"/>
        <v>7000</v>
      </c>
      <c r="F52" s="40">
        <f t="shared" si="11"/>
        <v>7000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</row>
    <row r="53" spans="1:11" ht="11.25" customHeight="1">
      <c r="A53" s="43" t="s">
        <v>153</v>
      </c>
      <c r="B53" s="35"/>
      <c r="C53" s="35"/>
      <c r="D53" s="38" t="s">
        <v>238</v>
      </c>
      <c r="E53" s="40">
        <f t="shared" si="0"/>
        <v>7000</v>
      </c>
      <c r="F53" s="40">
        <v>7000</v>
      </c>
      <c r="G53" s="40">
        <f t="shared" si="11"/>
        <v>0</v>
      </c>
      <c r="H53" s="40">
        <f t="shared" si="11"/>
        <v>0</v>
      </c>
      <c r="I53" s="40">
        <f t="shared" si="11"/>
        <v>0</v>
      </c>
      <c r="J53" s="40">
        <f t="shared" si="11"/>
        <v>0</v>
      </c>
      <c r="K53" s="40">
        <f t="shared" si="11"/>
        <v>0</v>
      </c>
    </row>
    <row r="54" spans="1:11" ht="11.25" customHeight="1">
      <c r="A54" s="43" t="s">
        <v>154</v>
      </c>
      <c r="B54" s="35"/>
      <c r="C54" s="35"/>
      <c r="D54" s="38" t="s">
        <v>238</v>
      </c>
      <c r="E54" s="40">
        <f t="shared" si="0"/>
        <v>0</v>
      </c>
      <c r="F54" s="40">
        <f t="shared" si="11"/>
        <v>0</v>
      </c>
      <c r="G54" s="40">
        <f t="shared" si="11"/>
        <v>0</v>
      </c>
      <c r="H54" s="40">
        <f t="shared" si="11"/>
        <v>0</v>
      </c>
      <c r="I54" s="40">
        <f t="shared" si="11"/>
        <v>0</v>
      </c>
      <c r="J54" s="40">
        <f t="shared" si="11"/>
        <v>0</v>
      </c>
      <c r="K54" s="40">
        <v>0</v>
      </c>
    </row>
    <row r="55" spans="1:11" ht="11.25" customHeight="1">
      <c r="A55" s="43" t="s">
        <v>155</v>
      </c>
      <c r="B55" s="35"/>
      <c r="C55" s="35"/>
      <c r="D55" s="38" t="s">
        <v>238</v>
      </c>
      <c r="E55" s="40">
        <f t="shared" si="0"/>
        <v>0</v>
      </c>
      <c r="F55" s="40">
        <f t="shared" si="11"/>
        <v>0</v>
      </c>
      <c r="G55" s="40">
        <f t="shared" si="11"/>
        <v>0</v>
      </c>
      <c r="H55" s="40">
        <f t="shared" si="11"/>
        <v>0</v>
      </c>
      <c r="I55" s="40">
        <f t="shared" si="11"/>
        <v>0</v>
      </c>
      <c r="J55" s="40">
        <f t="shared" si="11"/>
        <v>0</v>
      </c>
      <c r="K55" s="40">
        <v>0</v>
      </c>
    </row>
    <row r="56" spans="1:11" ht="10.5" customHeight="1">
      <c r="A56" s="52" t="s">
        <v>101</v>
      </c>
      <c r="B56" s="35" t="s">
        <v>102</v>
      </c>
      <c r="C56" s="35" t="s">
        <v>18</v>
      </c>
      <c r="D56" s="38"/>
      <c r="E56" s="40">
        <f t="shared" si="0"/>
        <v>0</v>
      </c>
      <c r="F56" s="40">
        <f aca="true" t="shared" si="12" ref="F56:K56">SUM(F57:F61)</f>
        <v>0</v>
      </c>
      <c r="G56" s="40">
        <f t="shared" si="12"/>
        <v>0</v>
      </c>
      <c r="H56" s="40">
        <f t="shared" si="12"/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</row>
    <row r="57" spans="1:11" ht="10.5" customHeight="1">
      <c r="A57" s="43" t="s">
        <v>260</v>
      </c>
      <c r="B57" s="35"/>
      <c r="C57" s="35"/>
      <c r="D57" s="38" t="s">
        <v>238</v>
      </c>
      <c r="E57" s="40">
        <f t="shared" si="0"/>
        <v>0</v>
      </c>
      <c r="F57" s="40">
        <f aca="true" t="shared" si="13" ref="F57:K57">SUM(F58:F62)</f>
        <v>0</v>
      </c>
      <c r="G57" s="40">
        <f t="shared" si="13"/>
        <v>0</v>
      </c>
      <c r="H57" s="40">
        <f t="shared" si="13"/>
        <v>0</v>
      </c>
      <c r="I57" s="40">
        <f t="shared" si="13"/>
        <v>0</v>
      </c>
      <c r="J57" s="40">
        <f t="shared" si="13"/>
        <v>0</v>
      </c>
      <c r="K57" s="40">
        <f t="shared" si="13"/>
        <v>0</v>
      </c>
    </row>
    <row r="58" spans="1:11" ht="10.5" customHeight="1">
      <c r="A58" s="43" t="s">
        <v>261</v>
      </c>
      <c r="B58" s="35"/>
      <c r="C58" s="35"/>
      <c r="D58" s="38" t="s">
        <v>256</v>
      </c>
      <c r="E58" s="40">
        <f t="shared" si="0"/>
        <v>0</v>
      </c>
      <c r="F58" s="40">
        <f aca="true" t="shared" si="14" ref="F58:K58">SUM(F59:F63)</f>
        <v>0</v>
      </c>
      <c r="G58" s="40">
        <f t="shared" si="14"/>
        <v>0</v>
      </c>
      <c r="H58" s="40">
        <f t="shared" si="14"/>
        <v>0</v>
      </c>
      <c r="I58" s="40">
        <f t="shared" si="14"/>
        <v>0</v>
      </c>
      <c r="J58" s="40">
        <f t="shared" si="14"/>
        <v>0</v>
      </c>
      <c r="K58" s="40">
        <f t="shared" si="14"/>
        <v>0</v>
      </c>
    </row>
    <row r="59" spans="1:11" ht="10.5" customHeight="1">
      <c r="A59" s="43" t="s">
        <v>262</v>
      </c>
      <c r="B59" s="35"/>
      <c r="C59" s="35"/>
      <c r="D59" s="38" t="s">
        <v>257</v>
      </c>
      <c r="E59" s="40">
        <f t="shared" si="0"/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</row>
    <row r="60" spans="1:11" ht="11.25" customHeight="1">
      <c r="A60" s="43" t="s">
        <v>263</v>
      </c>
      <c r="B60" s="35"/>
      <c r="C60" s="35"/>
      <c r="D60" s="38" t="s">
        <v>258</v>
      </c>
      <c r="E60" s="40">
        <f t="shared" si="0"/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</row>
    <row r="61" spans="1:11" ht="11.25" customHeight="1">
      <c r="A61" s="54" t="s">
        <v>265</v>
      </c>
      <c r="B61" s="35"/>
      <c r="C61" s="35"/>
      <c r="D61" s="38" t="s">
        <v>259</v>
      </c>
      <c r="E61" s="40">
        <f t="shared" si="0"/>
        <v>0</v>
      </c>
      <c r="F61" s="40">
        <v>0</v>
      </c>
      <c r="G61" s="40"/>
      <c r="H61" s="40">
        <v>0</v>
      </c>
      <c r="I61" s="40">
        <v>0</v>
      </c>
      <c r="J61" s="40">
        <v>0</v>
      </c>
      <c r="K61" s="40">
        <v>0</v>
      </c>
    </row>
    <row r="62" spans="1:11" ht="10.5" customHeight="1">
      <c r="A62" s="55" t="s">
        <v>103</v>
      </c>
      <c r="B62" s="35" t="s">
        <v>104</v>
      </c>
      <c r="C62" s="35" t="s">
        <v>36</v>
      </c>
      <c r="D62" s="35"/>
      <c r="E62" s="40">
        <f t="shared" si="0"/>
        <v>0</v>
      </c>
      <c r="F62" s="40">
        <f aca="true" t="shared" si="15" ref="F62:K62">F63</f>
        <v>0</v>
      </c>
      <c r="G62" s="40">
        <f t="shared" si="15"/>
        <v>0</v>
      </c>
      <c r="H62" s="40">
        <f t="shared" si="15"/>
        <v>0</v>
      </c>
      <c r="I62" s="40">
        <f t="shared" si="15"/>
        <v>0</v>
      </c>
      <c r="J62" s="40">
        <f t="shared" si="15"/>
        <v>0</v>
      </c>
      <c r="K62" s="40">
        <f t="shared" si="15"/>
        <v>0</v>
      </c>
    </row>
    <row r="63" spans="1:11" ht="21.75" customHeight="1">
      <c r="A63" s="52" t="s">
        <v>105</v>
      </c>
      <c r="B63" s="35" t="s">
        <v>106</v>
      </c>
      <c r="C63" s="35" t="s">
        <v>39</v>
      </c>
      <c r="D63" s="35"/>
      <c r="E63" s="40">
        <f t="shared" si="0"/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</row>
    <row r="64" spans="1:11" ht="12.75" customHeight="1">
      <c r="A64" s="55" t="s">
        <v>239</v>
      </c>
      <c r="B64" s="35" t="s">
        <v>107</v>
      </c>
      <c r="C64" s="35" t="s">
        <v>59</v>
      </c>
      <c r="D64" s="35"/>
      <c r="E64" s="40">
        <f t="shared" si="0"/>
        <v>16418188.18</v>
      </c>
      <c r="F64" s="40">
        <f aca="true" t="shared" si="16" ref="F64:K64">F65+F71+F92</f>
        <v>16228578.18</v>
      </c>
      <c r="G64" s="40">
        <f t="shared" si="16"/>
        <v>0</v>
      </c>
      <c r="H64" s="40">
        <f>H65+H71+H92</f>
        <v>0</v>
      </c>
      <c r="I64" s="40">
        <f>I65+I71+I92</f>
        <v>0</v>
      </c>
      <c r="J64" s="40">
        <f t="shared" si="16"/>
        <v>189610</v>
      </c>
      <c r="K64" s="40">
        <f t="shared" si="16"/>
        <v>0</v>
      </c>
    </row>
    <row r="65" spans="1:11" ht="21.75" customHeight="1">
      <c r="A65" s="52" t="s">
        <v>108</v>
      </c>
      <c r="B65" s="35" t="s">
        <v>109</v>
      </c>
      <c r="C65" s="35" t="s">
        <v>27</v>
      </c>
      <c r="D65" s="35"/>
      <c r="E65" s="40">
        <f t="shared" si="0"/>
        <v>0</v>
      </c>
      <c r="F65" s="40">
        <f aca="true" t="shared" si="17" ref="F65:K65">SUM(F66:F70)</f>
        <v>0</v>
      </c>
      <c r="G65" s="40">
        <f t="shared" si="17"/>
        <v>0</v>
      </c>
      <c r="H65" s="40">
        <f t="shared" si="17"/>
        <v>0</v>
      </c>
      <c r="I65" s="40">
        <f t="shared" si="17"/>
        <v>0</v>
      </c>
      <c r="J65" s="40">
        <f t="shared" si="17"/>
        <v>0</v>
      </c>
      <c r="K65" s="40">
        <f t="shared" si="17"/>
        <v>0</v>
      </c>
    </row>
    <row r="66" spans="1:11" ht="11.25">
      <c r="A66" s="43" t="s">
        <v>149</v>
      </c>
      <c r="B66" s="35"/>
      <c r="C66" s="35"/>
      <c r="D66" s="35" t="s">
        <v>137</v>
      </c>
      <c r="E66" s="40">
        <f t="shared" si="0"/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</row>
    <row r="67" spans="1:11" ht="11.25">
      <c r="A67" s="43" t="s">
        <v>150</v>
      </c>
      <c r="B67" s="35"/>
      <c r="C67" s="35"/>
      <c r="D67" s="35" t="s">
        <v>131</v>
      </c>
      <c r="E67" s="40">
        <f t="shared" si="0"/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</row>
    <row r="68" spans="1:11" ht="11.25">
      <c r="A68" s="43" t="s">
        <v>35</v>
      </c>
      <c r="B68" s="35"/>
      <c r="C68" s="35"/>
      <c r="D68" s="35" t="s">
        <v>156</v>
      </c>
      <c r="E68" s="40">
        <f t="shared" si="0"/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</row>
    <row r="69" spans="1:11" ht="14.25" customHeight="1">
      <c r="A69" s="43" t="s">
        <v>159</v>
      </c>
      <c r="B69" s="35"/>
      <c r="C69" s="35"/>
      <c r="D69" s="35" t="s">
        <v>157</v>
      </c>
      <c r="E69" s="40">
        <f t="shared" si="0"/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</row>
    <row r="70" spans="1:11" ht="11.25">
      <c r="A70" s="43" t="s">
        <v>29</v>
      </c>
      <c r="B70" s="35"/>
      <c r="C70" s="35"/>
      <c r="D70" s="35" t="s">
        <v>158</v>
      </c>
      <c r="E70" s="40">
        <f t="shared" si="0"/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</row>
    <row r="71" spans="1:11" ht="11.25" customHeight="1">
      <c r="A71" s="52" t="s">
        <v>110</v>
      </c>
      <c r="B71" s="35" t="s">
        <v>111</v>
      </c>
      <c r="C71" s="35" t="s">
        <v>14</v>
      </c>
      <c r="D71" s="35"/>
      <c r="E71" s="40">
        <f t="shared" si="0"/>
        <v>11206377.620000001</v>
      </c>
      <c r="F71" s="40">
        <f>SUM(F72:F83)</f>
        <v>11016767.620000001</v>
      </c>
      <c r="G71" s="40">
        <f>SUM(G72:G83)</f>
        <v>0</v>
      </c>
      <c r="H71" s="40">
        <f>SUM(H72:H83)</f>
        <v>0</v>
      </c>
      <c r="I71" s="40">
        <f>SUM(I72:I83)</f>
        <v>0</v>
      </c>
      <c r="J71" s="40">
        <f>SUM(J72:J83)</f>
        <v>189610</v>
      </c>
      <c r="K71" s="40">
        <v>0</v>
      </c>
    </row>
    <row r="72" spans="1:11" ht="11.25" customHeight="1">
      <c r="A72" s="43" t="s">
        <v>135</v>
      </c>
      <c r="B72" s="35"/>
      <c r="C72" s="35"/>
      <c r="D72" s="35" t="s">
        <v>132</v>
      </c>
      <c r="E72" s="40">
        <f t="shared" si="0"/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</row>
    <row r="73" spans="1:11" ht="11.25" customHeight="1">
      <c r="A73" s="43" t="s">
        <v>32</v>
      </c>
      <c r="B73" s="35"/>
      <c r="C73" s="35"/>
      <c r="D73" s="35" t="s">
        <v>160</v>
      </c>
      <c r="E73" s="40">
        <f t="shared" si="0"/>
        <v>140000</v>
      </c>
      <c r="F73" s="62">
        <v>140000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</row>
    <row r="74" spans="1:11" ht="11.25" customHeight="1">
      <c r="A74" s="43" t="s">
        <v>30</v>
      </c>
      <c r="B74" s="35"/>
      <c r="C74" s="35"/>
      <c r="D74" s="35" t="s">
        <v>133</v>
      </c>
      <c r="E74" s="40">
        <f t="shared" si="0"/>
        <v>50000</v>
      </c>
      <c r="F74" s="62">
        <v>50000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</row>
    <row r="75" spans="1:11" ht="11.25" customHeight="1">
      <c r="A75" s="43" t="s">
        <v>34</v>
      </c>
      <c r="B75" s="35"/>
      <c r="C75" s="35"/>
      <c r="D75" s="35" t="s">
        <v>161</v>
      </c>
      <c r="E75" s="40">
        <f t="shared" si="0"/>
        <v>1510727.46</v>
      </c>
      <c r="F75" s="40">
        <v>1510727.46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</row>
    <row r="76" spans="1:11" ht="11.25" customHeight="1">
      <c r="A76" s="43" t="s">
        <v>33</v>
      </c>
      <c r="B76" s="35"/>
      <c r="C76" s="35"/>
      <c r="D76" s="35" t="s">
        <v>162</v>
      </c>
      <c r="E76" s="40">
        <f aca="true" t="shared" si="18" ref="E76:E99">SUM(F76:J76)</f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</row>
    <row r="77" spans="1:11" ht="11.25" customHeight="1">
      <c r="A77" s="43" t="s">
        <v>25</v>
      </c>
      <c r="B77" s="35"/>
      <c r="C77" s="35"/>
      <c r="D77" s="35" t="s">
        <v>137</v>
      </c>
      <c r="E77" s="40">
        <f t="shared" si="18"/>
        <v>950000</v>
      </c>
      <c r="F77" s="62">
        <v>950000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</row>
    <row r="78" spans="1:11" ht="11.25" customHeight="1">
      <c r="A78" s="43" t="s">
        <v>26</v>
      </c>
      <c r="B78" s="35"/>
      <c r="C78" s="35"/>
      <c r="D78" s="35" t="s">
        <v>131</v>
      </c>
      <c r="E78" s="40">
        <f t="shared" si="18"/>
        <v>800000</v>
      </c>
      <c r="F78" s="62">
        <v>750000</v>
      </c>
      <c r="G78" s="40">
        <v>0</v>
      </c>
      <c r="H78" s="40">
        <v>0</v>
      </c>
      <c r="I78" s="40">
        <v>0</v>
      </c>
      <c r="J78" s="40">
        <v>50000</v>
      </c>
      <c r="K78" s="40">
        <v>0</v>
      </c>
    </row>
    <row r="79" spans="1:11" ht="11.25" customHeight="1">
      <c r="A79" s="43" t="s">
        <v>166</v>
      </c>
      <c r="B79" s="35"/>
      <c r="C79" s="35"/>
      <c r="D79" s="35" t="s">
        <v>163</v>
      </c>
      <c r="E79" s="40">
        <f t="shared" si="18"/>
        <v>50000</v>
      </c>
      <c r="F79" s="62">
        <v>50000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</row>
    <row r="80" spans="1:11" ht="11.25" customHeight="1">
      <c r="A80" s="43" t="s">
        <v>167</v>
      </c>
      <c r="B80" s="35"/>
      <c r="C80" s="35"/>
      <c r="D80" s="35" t="s">
        <v>164</v>
      </c>
      <c r="E80" s="40">
        <f t="shared" si="18"/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</row>
    <row r="81" spans="1:11" ht="11.25" customHeight="1">
      <c r="A81" s="43" t="s">
        <v>168</v>
      </c>
      <c r="B81" s="35"/>
      <c r="C81" s="35"/>
      <c r="D81" s="35" t="s">
        <v>165</v>
      </c>
      <c r="E81" s="40">
        <f t="shared" si="18"/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</row>
    <row r="82" spans="1:11" ht="11.25" customHeight="1">
      <c r="A82" s="43" t="s">
        <v>35</v>
      </c>
      <c r="B82" s="35"/>
      <c r="C82" s="35"/>
      <c r="D82" s="35" t="s">
        <v>156</v>
      </c>
      <c r="E82" s="40">
        <f t="shared" si="18"/>
        <v>100000</v>
      </c>
      <c r="F82" s="40">
        <v>0</v>
      </c>
      <c r="G82" s="40">
        <v>0</v>
      </c>
      <c r="H82" s="40">
        <v>0</v>
      </c>
      <c r="I82" s="40">
        <v>0</v>
      </c>
      <c r="J82" s="40">
        <v>100000</v>
      </c>
      <c r="K82" s="40">
        <v>0</v>
      </c>
    </row>
    <row r="83" spans="1:11" ht="11.25" customHeight="1">
      <c r="A83" s="43" t="s">
        <v>169</v>
      </c>
      <c r="B83" s="35"/>
      <c r="C83" s="35"/>
      <c r="D83" s="35" t="s">
        <v>92</v>
      </c>
      <c r="E83" s="40">
        <f t="shared" si="18"/>
        <v>7605650.16</v>
      </c>
      <c r="F83" s="40">
        <f aca="true" t="shared" si="19" ref="F83:K83">SUM(F84:F91)</f>
        <v>7566040.16</v>
      </c>
      <c r="G83" s="40">
        <f t="shared" si="19"/>
        <v>0</v>
      </c>
      <c r="H83" s="40">
        <f t="shared" si="19"/>
        <v>0</v>
      </c>
      <c r="I83" s="40">
        <f t="shared" si="19"/>
        <v>0</v>
      </c>
      <c r="J83" s="40">
        <f t="shared" si="19"/>
        <v>39610</v>
      </c>
      <c r="K83" s="40">
        <f t="shared" si="19"/>
        <v>0</v>
      </c>
    </row>
    <row r="84" spans="1:11" ht="11.25" customHeight="1">
      <c r="A84" s="58" t="s">
        <v>176</v>
      </c>
      <c r="B84" s="35"/>
      <c r="C84" s="35"/>
      <c r="D84" s="35" t="s">
        <v>170</v>
      </c>
      <c r="E84" s="40">
        <f t="shared" si="18"/>
        <v>350000</v>
      </c>
      <c r="F84" s="62">
        <v>350000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</row>
    <row r="85" spans="1:11" ht="11.25" customHeight="1">
      <c r="A85" s="45" t="s">
        <v>31</v>
      </c>
      <c r="B85" s="35"/>
      <c r="C85" s="35"/>
      <c r="D85" s="35" t="s">
        <v>171</v>
      </c>
      <c r="E85" s="40">
        <f t="shared" si="18"/>
        <v>5519867.99</v>
      </c>
      <c r="F85" s="62">
        <v>5519867.99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</row>
    <row r="86" spans="1:11" ht="11.25" customHeight="1">
      <c r="A86" s="45" t="s">
        <v>177</v>
      </c>
      <c r="B86" s="35"/>
      <c r="C86" s="35"/>
      <c r="D86" s="35" t="s">
        <v>172</v>
      </c>
      <c r="E86" s="40">
        <f t="shared" si="18"/>
        <v>350000</v>
      </c>
      <c r="F86" s="62">
        <v>350000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</row>
    <row r="87" spans="1:11" ht="22.5" customHeight="1">
      <c r="A87" s="58" t="s">
        <v>178</v>
      </c>
      <c r="B87" s="35"/>
      <c r="C87" s="35"/>
      <c r="D87" s="35" t="s">
        <v>157</v>
      </c>
      <c r="E87" s="40">
        <f t="shared" si="18"/>
        <v>0</v>
      </c>
      <c r="F87" s="62"/>
      <c r="G87" s="40">
        <v>0</v>
      </c>
      <c r="H87" s="40">
        <v>0</v>
      </c>
      <c r="I87" s="40">
        <v>0</v>
      </c>
      <c r="J87" s="40">
        <v>0</v>
      </c>
      <c r="K87" s="40">
        <v>0</v>
      </c>
    </row>
    <row r="88" spans="1:11" ht="11.25" customHeight="1">
      <c r="A88" s="45" t="s">
        <v>28</v>
      </c>
      <c r="B88" s="35"/>
      <c r="C88" s="35"/>
      <c r="D88" s="35" t="s">
        <v>173</v>
      </c>
      <c r="E88" s="40">
        <f t="shared" si="18"/>
        <v>485351.6</v>
      </c>
      <c r="F88" s="62">
        <v>485351.6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</row>
    <row r="89" spans="1:11" ht="11.25" customHeight="1">
      <c r="A89" s="45" t="s">
        <v>29</v>
      </c>
      <c r="B89" s="35"/>
      <c r="C89" s="35"/>
      <c r="D89" s="35" t="s">
        <v>158</v>
      </c>
      <c r="E89" s="40">
        <f t="shared" si="18"/>
        <v>900430.57</v>
      </c>
      <c r="F89" s="62">
        <v>860820.57</v>
      </c>
      <c r="G89" s="40">
        <v>0</v>
      </c>
      <c r="H89" s="40">
        <v>0</v>
      </c>
      <c r="I89" s="40">
        <v>0</v>
      </c>
      <c r="J89" s="40">
        <v>39610</v>
      </c>
      <c r="K89" s="40">
        <v>0</v>
      </c>
    </row>
    <row r="90" spans="1:11" ht="24" customHeight="1">
      <c r="A90" s="58" t="s">
        <v>179</v>
      </c>
      <c r="B90" s="35"/>
      <c r="C90" s="35"/>
      <c r="D90" s="35" t="s">
        <v>174</v>
      </c>
      <c r="E90" s="40">
        <f t="shared" si="18"/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</row>
    <row r="91" spans="1:11" ht="24" customHeight="1">
      <c r="A91" s="58" t="s">
        <v>180</v>
      </c>
      <c r="B91" s="35"/>
      <c r="C91" s="35"/>
      <c r="D91" s="35" t="s">
        <v>175</v>
      </c>
      <c r="E91" s="40">
        <f t="shared" si="18"/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</row>
    <row r="92" spans="1:11" ht="11.25">
      <c r="A92" s="52" t="s">
        <v>271</v>
      </c>
      <c r="B92" s="35" t="s">
        <v>272</v>
      </c>
      <c r="C92" s="35" t="s">
        <v>274</v>
      </c>
      <c r="D92" s="35"/>
      <c r="E92" s="40">
        <f t="shared" si="18"/>
        <v>5211810.56</v>
      </c>
      <c r="F92" s="40">
        <f aca="true" t="shared" si="20" ref="F92:K92">F93</f>
        <v>5211810.56</v>
      </c>
      <c r="G92" s="40">
        <f t="shared" si="20"/>
        <v>0</v>
      </c>
      <c r="H92" s="40">
        <f t="shared" si="20"/>
        <v>0</v>
      </c>
      <c r="I92" s="40">
        <f t="shared" si="20"/>
        <v>0</v>
      </c>
      <c r="J92" s="40">
        <f t="shared" si="20"/>
        <v>0</v>
      </c>
      <c r="K92" s="40">
        <f t="shared" si="20"/>
        <v>0</v>
      </c>
    </row>
    <row r="93" spans="1:11" ht="11.25">
      <c r="A93" s="43" t="s">
        <v>34</v>
      </c>
      <c r="B93" s="35"/>
      <c r="C93" s="35"/>
      <c r="D93" s="35" t="s">
        <v>161</v>
      </c>
      <c r="E93" s="40">
        <f t="shared" si="18"/>
        <v>5211810.56</v>
      </c>
      <c r="F93" s="40">
        <v>5211810.56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</row>
    <row r="94" spans="1:11" ht="12.75" customHeight="1">
      <c r="A94" s="48" t="s">
        <v>240</v>
      </c>
      <c r="B94" s="49" t="s">
        <v>112</v>
      </c>
      <c r="C94" s="49" t="s">
        <v>113</v>
      </c>
      <c r="D94" s="35"/>
      <c r="E94" s="59">
        <f t="shared" si="18"/>
        <v>0</v>
      </c>
      <c r="F94" s="59">
        <f aca="true" t="shared" si="21" ref="F94:K94">SUM(F95:F97)</f>
        <v>0</v>
      </c>
      <c r="G94" s="59">
        <f t="shared" si="21"/>
        <v>0</v>
      </c>
      <c r="H94" s="59">
        <f t="shared" si="21"/>
        <v>0</v>
      </c>
      <c r="I94" s="59">
        <f t="shared" si="21"/>
        <v>0</v>
      </c>
      <c r="J94" s="59">
        <f t="shared" si="21"/>
        <v>0</v>
      </c>
      <c r="K94" s="59">
        <f t="shared" si="21"/>
        <v>0</v>
      </c>
    </row>
    <row r="95" spans="1:11" ht="22.5" customHeight="1">
      <c r="A95" s="56" t="s">
        <v>241</v>
      </c>
      <c r="B95" s="35" t="s">
        <v>114</v>
      </c>
      <c r="C95" s="35"/>
      <c r="D95" s="35"/>
      <c r="E95" s="40">
        <f t="shared" si="18"/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</row>
    <row r="96" spans="1:11" ht="12.75" customHeight="1">
      <c r="A96" s="56" t="s">
        <v>242</v>
      </c>
      <c r="B96" s="35" t="s">
        <v>115</v>
      </c>
      <c r="C96" s="35"/>
      <c r="D96" s="35"/>
      <c r="E96" s="40">
        <f t="shared" si="18"/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</row>
    <row r="97" spans="1:11" ht="12.75" customHeight="1">
      <c r="A97" s="56" t="s">
        <v>243</v>
      </c>
      <c r="B97" s="35" t="s">
        <v>116</v>
      </c>
      <c r="C97" s="35"/>
      <c r="D97" s="35"/>
      <c r="E97" s="40">
        <f t="shared" si="18"/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</row>
    <row r="98" spans="1:11" ht="12.75" customHeight="1">
      <c r="A98" s="48" t="s">
        <v>244</v>
      </c>
      <c r="B98" s="49" t="s">
        <v>117</v>
      </c>
      <c r="C98" s="49" t="s">
        <v>59</v>
      </c>
      <c r="D98" s="35"/>
      <c r="E98" s="59">
        <f t="shared" si="18"/>
        <v>0</v>
      </c>
      <c r="F98" s="59">
        <f aca="true" t="shared" si="22" ref="F98:K98">F99</f>
        <v>0</v>
      </c>
      <c r="G98" s="59">
        <f t="shared" si="22"/>
        <v>0</v>
      </c>
      <c r="H98" s="59">
        <f t="shared" si="22"/>
        <v>0</v>
      </c>
      <c r="I98" s="59">
        <f t="shared" si="22"/>
        <v>0</v>
      </c>
      <c r="J98" s="59">
        <f t="shared" si="22"/>
        <v>0</v>
      </c>
      <c r="K98" s="59">
        <f t="shared" si="22"/>
        <v>0</v>
      </c>
    </row>
    <row r="99" spans="1:11" ht="22.5" customHeight="1">
      <c r="A99" s="56" t="s">
        <v>118</v>
      </c>
      <c r="B99" s="35" t="s">
        <v>119</v>
      </c>
      <c r="C99" s="35" t="s">
        <v>41</v>
      </c>
      <c r="D99" s="35"/>
      <c r="E99" s="40">
        <f t="shared" si="18"/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</row>
    <row r="100" spans="1:10" ht="11.25" customHeight="1">
      <c r="A100" s="57"/>
      <c r="B100" s="34"/>
      <c r="C100" s="34"/>
      <c r="D100" s="34"/>
      <c r="E100" s="34"/>
      <c r="F100" s="46"/>
      <c r="G100" s="46"/>
      <c r="H100" s="46"/>
      <c r="I100" s="46"/>
      <c r="J100" s="46"/>
    </row>
    <row r="101" ht="3" customHeight="1"/>
    <row r="102" ht="3" customHeight="1"/>
  </sheetData>
  <sheetProtection/>
  <mergeCells count="13"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  <mergeCell ref="H4:H6"/>
    <mergeCell ref="I4:I6"/>
    <mergeCell ref="J4:K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130" zoomScaleSheetLayoutView="130" zoomScalePageLayoutView="0" workbookViewId="0" topLeftCell="A25">
      <selection activeCell="K2" sqref="K2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0.421875" style="32" customWidth="1"/>
    <col min="11" max="11" width="10.00390625" style="32" customWidth="1"/>
    <col min="12" max="16384" width="0.85546875" style="32" customWidth="1"/>
  </cols>
  <sheetData>
    <row r="1" spans="1:10" s="33" customFormat="1" ht="10.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</row>
    <row r="2" spans="3:11" ht="11.25">
      <c r="C2" s="78"/>
      <c r="D2" s="78"/>
      <c r="E2" s="78"/>
      <c r="K2" s="63" t="s">
        <v>307</v>
      </c>
    </row>
    <row r="3" spans="1:11" ht="11.25" customHeight="1">
      <c r="A3" s="75" t="s">
        <v>3</v>
      </c>
      <c r="B3" s="76" t="s">
        <v>10</v>
      </c>
      <c r="C3" s="76" t="s">
        <v>291</v>
      </c>
      <c r="D3" s="76" t="s">
        <v>290</v>
      </c>
      <c r="E3" s="76" t="s">
        <v>121</v>
      </c>
      <c r="F3" s="75" t="s">
        <v>50</v>
      </c>
      <c r="G3" s="75"/>
      <c r="H3" s="75"/>
      <c r="I3" s="75"/>
      <c r="J3" s="75"/>
      <c r="K3" s="75"/>
    </row>
    <row r="4" spans="1:11" ht="11.25" customHeight="1">
      <c r="A4" s="75"/>
      <c r="B4" s="76"/>
      <c r="C4" s="76"/>
      <c r="D4" s="76"/>
      <c r="E4" s="76"/>
      <c r="F4" s="76" t="s">
        <v>122</v>
      </c>
      <c r="G4" s="76" t="s">
        <v>123</v>
      </c>
      <c r="H4" s="76" t="s">
        <v>276</v>
      </c>
      <c r="I4" s="76" t="s">
        <v>124</v>
      </c>
      <c r="J4" s="76" t="s">
        <v>125</v>
      </c>
      <c r="K4" s="76"/>
    </row>
    <row r="5" spans="1:11" ht="102.7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26.25" customHeight="1">
      <c r="A6" s="75"/>
      <c r="B6" s="76"/>
      <c r="C6" s="76"/>
      <c r="D6" s="76"/>
      <c r="E6" s="76"/>
      <c r="F6" s="76"/>
      <c r="G6" s="76"/>
      <c r="H6" s="76"/>
      <c r="I6" s="76"/>
      <c r="J6" s="39" t="s">
        <v>11</v>
      </c>
      <c r="K6" s="39" t="s">
        <v>120</v>
      </c>
    </row>
    <row r="7" spans="1:11" ht="11.25">
      <c r="A7" s="47" t="s">
        <v>51</v>
      </c>
      <c r="B7" s="35" t="s">
        <v>52</v>
      </c>
      <c r="C7" s="35" t="s">
        <v>53</v>
      </c>
      <c r="D7" s="35" t="s">
        <v>54</v>
      </c>
      <c r="E7" s="35" t="s">
        <v>55</v>
      </c>
      <c r="F7" s="35" t="s">
        <v>56</v>
      </c>
      <c r="G7" s="35" t="s">
        <v>57</v>
      </c>
      <c r="H7" s="35" t="s">
        <v>58</v>
      </c>
      <c r="I7" s="35" t="s">
        <v>126</v>
      </c>
      <c r="J7" s="35" t="s">
        <v>277</v>
      </c>
      <c r="K7" s="35" t="s">
        <v>278</v>
      </c>
    </row>
    <row r="8" spans="1:11" ht="12.75" customHeight="1">
      <c r="A8" s="50" t="s">
        <v>236</v>
      </c>
      <c r="B8" s="35" t="s">
        <v>21</v>
      </c>
      <c r="C8" s="35" t="s">
        <v>40</v>
      </c>
      <c r="D8" s="35" t="s">
        <v>59</v>
      </c>
      <c r="E8" s="40">
        <f aca="true" t="shared" si="0" ref="E8:E75">SUM(F8:J8)</f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</row>
    <row r="9" spans="1:20" ht="12.75" customHeight="1">
      <c r="A9" s="50" t="s">
        <v>237</v>
      </c>
      <c r="B9" s="35" t="s">
        <v>60</v>
      </c>
      <c r="C9" s="35" t="s">
        <v>40</v>
      </c>
      <c r="D9" s="35" t="s">
        <v>59</v>
      </c>
      <c r="E9" s="40">
        <f t="shared" si="0"/>
        <v>0</v>
      </c>
      <c r="F9" s="40">
        <f aca="true" t="shared" si="1" ref="F9:K9">F8+F10+F21-F23+F94-F98</f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1"/>
      <c r="M9" s="41"/>
      <c r="N9" s="41"/>
      <c r="O9" s="41"/>
      <c r="P9" s="41"/>
      <c r="Q9" s="41"/>
      <c r="R9" s="41"/>
      <c r="S9" s="41"/>
      <c r="T9" s="41"/>
    </row>
    <row r="10" spans="1:20" ht="11.25">
      <c r="A10" s="48" t="s">
        <v>61</v>
      </c>
      <c r="B10" s="49" t="s">
        <v>62</v>
      </c>
      <c r="C10" s="49"/>
      <c r="D10" s="35"/>
      <c r="E10" s="59">
        <f t="shared" si="0"/>
        <v>72115287.45</v>
      </c>
      <c r="F10" s="59">
        <f aca="true" t="shared" si="2" ref="F10:K10">SUM(F11,F12,F15:F18)</f>
        <v>71665277.45</v>
      </c>
      <c r="G10" s="59">
        <f t="shared" si="2"/>
        <v>0</v>
      </c>
      <c r="H10" s="59">
        <f t="shared" si="2"/>
        <v>0</v>
      </c>
      <c r="I10" s="59">
        <f t="shared" si="2"/>
        <v>0</v>
      </c>
      <c r="J10" s="59">
        <f t="shared" si="2"/>
        <v>450010</v>
      </c>
      <c r="K10" s="59">
        <f t="shared" si="2"/>
        <v>0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11" ht="22.5" customHeight="1">
      <c r="A11" s="51" t="s">
        <v>63</v>
      </c>
      <c r="B11" s="35" t="s">
        <v>64</v>
      </c>
      <c r="C11" s="35" t="s">
        <v>24</v>
      </c>
      <c r="D11" s="35"/>
      <c r="E11" s="40">
        <f t="shared" si="0"/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ht="24.75" customHeight="1">
      <c r="A12" s="51" t="s">
        <v>65</v>
      </c>
      <c r="B12" s="35" t="s">
        <v>66</v>
      </c>
      <c r="C12" s="35" t="s">
        <v>12</v>
      </c>
      <c r="D12" s="35"/>
      <c r="E12" s="40">
        <f t="shared" si="0"/>
        <v>72115287.45</v>
      </c>
      <c r="F12" s="40">
        <f aca="true" t="shared" si="3" ref="F12:K12">SUM(F13:F14)</f>
        <v>71665277.45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450010</v>
      </c>
      <c r="K12" s="40">
        <f t="shared" si="3"/>
        <v>0</v>
      </c>
    </row>
    <row r="13" spans="1:11" ht="27.75" customHeight="1">
      <c r="A13" s="60" t="s">
        <v>284</v>
      </c>
      <c r="B13" s="38" t="s">
        <v>288</v>
      </c>
      <c r="C13" s="35" t="s">
        <v>12</v>
      </c>
      <c r="D13" s="35"/>
      <c r="E13" s="40">
        <f t="shared" si="0"/>
        <v>72115287.45</v>
      </c>
      <c r="F13" s="40">
        <v>71665277.45</v>
      </c>
      <c r="G13" s="40">
        <v>0</v>
      </c>
      <c r="H13" s="40">
        <v>0</v>
      </c>
      <c r="I13" s="40">
        <v>0</v>
      </c>
      <c r="J13" s="40">
        <v>450010</v>
      </c>
      <c r="K13" s="40">
        <v>0</v>
      </c>
    </row>
    <row r="14" spans="1:11" ht="10.5" customHeight="1">
      <c r="A14" s="60" t="s">
        <v>285</v>
      </c>
      <c r="B14" s="38" t="s">
        <v>289</v>
      </c>
      <c r="C14" s="35" t="s">
        <v>283</v>
      </c>
      <c r="D14" s="35"/>
      <c r="E14" s="40">
        <f t="shared" si="0"/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ht="10.5" customHeight="1">
      <c r="A15" s="60" t="s">
        <v>67</v>
      </c>
      <c r="B15" s="38" t="s">
        <v>68</v>
      </c>
      <c r="C15" s="35" t="s">
        <v>23</v>
      </c>
      <c r="D15" s="35"/>
      <c r="E15" s="40">
        <f t="shared" si="0"/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ht="10.5" customHeight="1">
      <c r="A16" s="60" t="s">
        <v>69</v>
      </c>
      <c r="B16" s="38" t="s">
        <v>70</v>
      </c>
      <c r="C16" s="35" t="s">
        <v>37</v>
      </c>
      <c r="D16" s="35"/>
      <c r="E16" s="40">
        <f t="shared" si="0"/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10.5" customHeight="1">
      <c r="A17" s="60" t="s">
        <v>71</v>
      </c>
      <c r="B17" s="38" t="s">
        <v>72</v>
      </c>
      <c r="C17" s="35" t="s">
        <v>13</v>
      </c>
      <c r="D17" s="35"/>
      <c r="E17" s="40">
        <f t="shared" si="0"/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10.5" customHeight="1">
      <c r="A18" s="60" t="s">
        <v>73</v>
      </c>
      <c r="B18" s="38" t="s">
        <v>74</v>
      </c>
      <c r="C18" s="35" t="s">
        <v>264</v>
      </c>
      <c r="D18" s="35"/>
      <c r="E18" s="40">
        <f t="shared" si="0"/>
        <v>0</v>
      </c>
      <c r="F18" s="40">
        <f aca="true" t="shared" si="4" ref="F18:K18">SUM(F19:F20)</f>
        <v>0</v>
      </c>
      <c r="G18" s="40">
        <f t="shared" si="4"/>
        <v>0</v>
      </c>
      <c r="H18" s="40">
        <f t="shared" si="4"/>
        <v>0</v>
      </c>
      <c r="I18" s="40">
        <f t="shared" si="4"/>
        <v>0</v>
      </c>
      <c r="J18" s="40">
        <f t="shared" si="4"/>
        <v>0</v>
      </c>
      <c r="K18" s="40">
        <f t="shared" si="4"/>
        <v>0</v>
      </c>
    </row>
    <row r="19" spans="1:11" ht="27" customHeight="1">
      <c r="A19" s="60" t="s">
        <v>281</v>
      </c>
      <c r="B19" s="38" t="s">
        <v>286</v>
      </c>
      <c r="C19" s="35" t="s">
        <v>279</v>
      </c>
      <c r="D19" s="35"/>
      <c r="E19" s="40">
        <f t="shared" si="0"/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ht="10.5" customHeight="1">
      <c r="A20" s="60" t="s">
        <v>282</v>
      </c>
      <c r="B20" s="38" t="s">
        <v>287</v>
      </c>
      <c r="C20" s="35" t="s">
        <v>280</v>
      </c>
      <c r="D20" s="35"/>
      <c r="E20" s="40">
        <f t="shared" si="0"/>
        <v>0</v>
      </c>
      <c r="F20" s="40">
        <f aca="true" t="shared" si="5" ref="F20:K20">SUM(F21:F22)</f>
        <v>0</v>
      </c>
      <c r="G20" s="40">
        <f t="shared" si="5"/>
        <v>0</v>
      </c>
      <c r="H20" s="40">
        <f t="shared" si="5"/>
        <v>0</v>
      </c>
      <c r="I20" s="40">
        <f t="shared" si="5"/>
        <v>0</v>
      </c>
      <c r="J20" s="40">
        <f t="shared" si="5"/>
        <v>0</v>
      </c>
      <c r="K20" s="40">
        <f t="shared" si="5"/>
        <v>0</v>
      </c>
    </row>
    <row r="21" spans="1:11" ht="12.75" customHeight="1">
      <c r="A21" s="48" t="s">
        <v>273</v>
      </c>
      <c r="B21" s="35" t="s">
        <v>75</v>
      </c>
      <c r="C21" s="35" t="s">
        <v>59</v>
      </c>
      <c r="D21" s="35"/>
      <c r="E21" s="59">
        <f t="shared" si="0"/>
        <v>0</v>
      </c>
      <c r="F21" s="59">
        <f aca="true" t="shared" si="6" ref="F21:K21">F22</f>
        <v>0</v>
      </c>
      <c r="G21" s="59">
        <f t="shared" si="6"/>
        <v>0</v>
      </c>
      <c r="H21" s="59">
        <f t="shared" si="6"/>
        <v>0</v>
      </c>
      <c r="I21" s="59">
        <f t="shared" si="6"/>
        <v>0</v>
      </c>
      <c r="J21" s="59">
        <f t="shared" si="6"/>
        <v>0</v>
      </c>
      <c r="K21" s="59">
        <f t="shared" si="6"/>
        <v>0</v>
      </c>
    </row>
    <row r="22" spans="1:11" ht="33.75" customHeight="1">
      <c r="A22" s="51" t="s">
        <v>76</v>
      </c>
      <c r="B22" s="35" t="s">
        <v>77</v>
      </c>
      <c r="C22" s="35" t="s">
        <v>40</v>
      </c>
      <c r="D22" s="35"/>
      <c r="E22" s="40">
        <f t="shared" si="0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ht="10.5" customHeight="1">
      <c r="A23" s="48" t="s">
        <v>78</v>
      </c>
      <c r="B23" s="49" t="s">
        <v>79</v>
      </c>
      <c r="C23" s="49" t="s">
        <v>59</v>
      </c>
      <c r="D23" s="35"/>
      <c r="E23" s="59">
        <f t="shared" si="0"/>
        <v>72115287.45</v>
      </c>
      <c r="F23" s="59">
        <f>F24+F44+F48+F62+F64</f>
        <v>71665277.45</v>
      </c>
      <c r="G23" s="59">
        <f>G24+G44+G48+G62+G64+G92</f>
        <v>0</v>
      </c>
      <c r="H23" s="59">
        <f>H24+H44+H48+H62+H64+H92</f>
        <v>0</v>
      </c>
      <c r="I23" s="59">
        <f>I24+I44+I48+I62+I64+I92</f>
        <v>0</v>
      </c>
      <c r="J23" s="59">
        <f>J24+J44+J48+J62+J64+J92</f>
        <v>450010</v>
      </c>
      <c r="K23" s="59">
        <f>K24+K44+K48+K62+K64+K92</f>
        <v>0</v>
      </c>
    </row>
    <row r="24" spans="1:11" ht="22.5" customHeight="1">
      <c r="A24" s="53" t="s">
        <v>80</v>
      </c>
      <c r="B24" s="35" t="s">
        <v>81</v>
      </c>
      <c r="C24" s="35" t="s">
        <v>59</v>
      </c>
      <c r="D24" s="35"/>
      <c r="E24" s="40">
        <f t="shared" si="0"/>
        <v>62881676.26</v>
      </c>
      <c r="F24" s="40">
        <f aca="true" t="shared" si="7" ref="F24:K24">F25+F30+F37</f>
        <v>62621276.26</v>
      </c>
      <c r="G24" s="40">
        <f t="shared" si="7"/>
        <v>0</v>
      </c>
      <c r="H24" s="40">
        <f t="shared" si="7"/>
        <v>0</v>
      </c>
      <c r="I24" s="40">
        <f t="shared" si="7"/>
        <v>0</v>
      </c>
      <c r="J24" s="40">
        <f t="shared" si="7"/>
        <v>260400</v>
      </c>
      <c r="K24" s="40">
        <f t="shared" si="7"/>
        <v>0</v>
      </c>
    </row>
    <row r="25" spans="1:20" ht="22.5" customHeight="1">
      <c r="A25" s="52" t="s">
        <v>82</v>
      </c>
      <c r="B25" s="35" t="s">
        <v>83</v>
      </c>
      <c r="C25" s="35" t="s">
        <v>17</v>
      </c>
      <c r="D25" s="35"/>
      <c r="E25" s="40">
        <f t="shared" si="0"/>
        <v>48335665.01</v>
      </c>
      <c r="F25" s="40">
        <f>SUM(F26:F29)</f>
        <v>48135665.01</v>
      </c>
      <c r="G25" s="40">
        <f>SUM(G26:G29)</f>
        <v>0</v>
      </c>
      <c r="H25" s="40">
        <f>SUM(H26:H29)</f>
        <v>0</v>
      </c>
      <c r="I25" s="40">
        <f>SUM(I26:I29)</f>
        <v>0</v>
      </c>
      <c r="J25" s="40">
        <f>SUM(J26:J29)</f>
        <v>200000</v>
      </c>
      <c r="K25" s="40">
        <f>SUM(K26:T29)</f>
        <v>0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11" ht="22.5" customHeight="1">
      <c r="A26" s="43" t="s">
        <v>268</v>
      </c>
      <c r="B26" s="35"/>
      <c r="C26" s="35"/>
      <c r="D26" s="35" t="s">
        <v>127</v>
      </c>
      <c r="E26" s="40">
        <f t="shared" si="0"/>
        <v>44166124.78</v>
      </c>
      <c r="F26" s="40">
        <v>43966124.78</v>
      </c>
      <c r="G26" s="40">
        <v>0</v>
      </c>
      <c r="H26" s="40">
        <v>0</v>
      </c>
      <c r="I26" s="40">
        <v>0</v>
      </c>
      <c r="J26" s="40">
        <v>200000</v>
      </c>
      <c r="K26" s="40">
        <v>0</v>
      </c>
    </row>
    <row r="27" spans="1:11" ht="22.5" customHeight="1">
      <c r="A27" s="43" t="s">
        <v>270</v>
      </c>
      <c r="B27" s="35"/>
      <c r="C27" s="35"/>
      <c r="D27" s="35" t="s">
        <v>127</v>
      </c>
      <c r="E27" s="40">
        <f t="shared" si="0"/>
        <v>3664793.65</v>
      </c>
      <c r="F27" s="40">
        <v>3664793.65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ht="38.25" customHeight="1">
      <c r="A28" s="43" t="s">
        <v>269</v>
      </c>
      <c r="B28" s="44"/>
      <c r="C28" s="44"/>
      <c r="D28" s="44" t="s">
        <v>127</v>
      </c>
      <c r="E28" s="40">
        <f t="shared" si="0"/>
        <v>254746.58</v>
      </c>
      <c r="F28" s="42">
        <v>254746.58</v>
      </c>
      <c r="G28" s="42">
        <v>0</v>
      </c>
      <c r="H28" s="42">
        <v>0</v>
      </c>
      <c r="I28" s="42">
        <v>0</v>
      </c>
      <c r="J28" s="42">
        <v>0</v>
      </c>
      <c r="K28" s="40">
        <v>0</v>
      </c>
    </row>
    <row r="29" spans="1:11" ht="22.5" customHeight="1">
      <c r="A29" s="43" t="s">
        <v>142</v>
      </c>
      <c r="B29" s="35"/>
      <c r="C29" s="35"/>
      <c r="D29" s="35" t="s">
        <v>128</v>
      </c>
      <c r="E29" s="40">
        <f t="shared" si="0"/>
        <v>250000</v>
      </c>
      <c r="F29" s="40">
        <v>250000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20" ht="10.5" customHeight="1">
      <c r="A30" s="52" t="s">
        <v>84</v>
      </c>
      <c r="B30" s="35" t="s">
        <v>85</v>
      </c>
      <c r="C30" s="35" t="s">
        <v>16</v>
      </c>
      <c r="D30" s="35"/>
      <c r="E30" s="40">
        <f t="shared" si="0"/>
        <v>0</v>
      </c>
      <c r="F30" s="40">
        <f>SUM(F31:F36)</f>
        <v>0</v>
      </c>
      <c r="G30" s="40">
        <f>SUM(G31:G36)</f>
        <v>0</v>
      </c>
      <c r="H30" s="40">
        <f>SUM(H31:H36)</f>
        <v>0</v>
      </c>
      <c r="I30" s="40">
        <f>SUM(I31:I36)</f>
        <v>0</v>
      </c>
      <c r="J30" s="42">
        <f>SUM(J31:J36)</f>
        <v>0</v>
      </c>
      <c r="K30" s="40">
        <f>SUM(K31:T36)</f>
        <v>0</v>
      </c>
      <c r="L30" s="41"/>
      <c r="M30" s="41"/>
      <c r="N30" s="41"/>
      <c r="O30" s="41"/>
      <c r="P30" s="41"/>
      <c r="Q30" s="41"/>
      <c r="R30" s="41"/>
      <c r="S30" s="41"/>
      <c r="T30" s="41"/>
    </row>
    <row r="31" spans="1:11" ht="21" customHeight="1">
      <c r="A31" s="43" t="s">
        <v>129</v>
      </c>
      <c r="B31" s="35"/>
      <c r="C31" s="35"/>
      <c r="D31" s="35" t="s">
        <v>130</v>
      </c>
      <c r="E31" s="40">
        <f t="shared" si="0"/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ht="22.5" customHeight="1">
      <c r="A32" s="43" t="s">
        <v>143</v>
      </c>
      <c r="B32" s="35"/>
      <c r="C32" s="35"/>
      <c r="D32" s="35" t="s">
        <v>132</v>
      </c>
      <c r="E32" s="40">
        <f t="shared" si="0"/>
        <v>0</v>
      </c>
      <c r="F32" s="40">
        <f aca="true" t="shared" si="8" ref="F32:K32">SUM(F33:F34)</f>
        <v>0</v>
      </c>
      <c r="G32" s="40">
        <f t="shared" si="8"/>
        <v>0</v>
      </c>
      <c r="H32" s="40">
        <f t="shared" si="8"/>
        <v>0</v>
      </c>
      <c r="I32" s="40">
        <f t="shared" si="8"/>
        <v>0</v>
      </c>
      <c r="J32" s="40">
        <f t="shared" si="8"/>
        <v>0</v>
      </c>
      <c r="K32" s="40">
        <f t="shared" si="8"/>
        <v>0</v>
      </c>
    </row>
    <row r="33" spans="1:11" ht="10.5" customHeight="1">
      <c r="A33" s="43" t="s">
        <v>144</v>
      </c>
      <c r="B33" s="35"/>
      <c r="C33" s="35"/>
      <c r="D33" s="35" t="s">
        <v>133</v>
      </c>
      <c r="E33" s="40">
        <f t="shared" si="0"/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</row>
    <row r="34" spans="1:11" ht="10.5" customHeight="1">
      <c r="A34" s="43" t="s">
        <v>145</v>
      </c>
      <c r="B34" s="35"/>
      <c r="C34" s="35"/>
      <c r="D34" s="35" t="s">
        <v>131</v>
      </c>
      <c r="E34" s="40">
        <f t="shared" si="0"/>
        <v>0</v>
      </c>
      <c r="F34" s="40">
        <f aca="true" t="shared" si="9" ref="F34:K34">SUM(F35:F36)</f>
        <v>0</v>
      </c>
      <c r="G34" s="40">
        <f t="shared" si="9"/>
        <v>0</v>
      </c>
      <c r="H34" s="40">
        <f t="shared" si="9"/>
        <v>0</v>
      </c>
      <c r="I34" s="40">
        <f t="shared" si="9"/>
        <v>0</v>
      </c>
      <c r="J34" s="40">
        <f t="shared" si="9"/>
        <v>0</v>
      </c>
      <c r="K34" s="40">
        <f t="shared" si="9"/>
        <v>0</v>
      </c>
    </row>
    <row r="35" spans="1:11" ht="10.5" customHeight="1">
      <c r="A35" s="43" t="s">
        <v>146</v>
      </c>
      <c r="B35" s="35"/>
      <c r="C35" s="35"/>
      <c r="D35" s="35" t="s">
        <v>128</v>
      </c>
      <c r="E35" s="40">
        <f t="shared" si="0"/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spans="1:11" ht="10.5" customHeight="1">
      <c r="A36" s="43" t="s">
        <v>147</v>
      </c>
      <c r="B36" s="35"/>
      <c r="C36" s="35"/>
      <c r="D36" s="35" t="s">
        <v>134</v>
      </c>
      <c r="E36" s="40">
        <f t="shared" si="0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22.5" customHeight="1">
      <c r="A37" s="52" t="s">
        <v>86</v>
      </c>
      <c r="B37" s="35" t="s">
        <v>87</v>
      </c>
      <c r="C37" s="35" t="s">
        <v>15</v>
      </c>
      <c r="D37" s="35"/>
      <c r="E37" s="40">
        <f t="shared" si="0"/>
        <v>14546011.25</v>
      </c>
      <c r="F37" s="40">
        <f aca="true" t="shared" si="10" ref="F37:K37">SUM(F38:F43)</f>
        <v>14485611.25</v>
      </c>
      <c r="G37" s="40">
        <f t="shared" si="10"/>
        <v>0</v>
      </c>
      <c r="H37" s="40">
        <f t="shared" si="10"/>
        <v>0</v>
      </c>
      <c r="I37" s="40">
        <f t="shared" si="10"/>
        <v>0</v>
      </c>
      <c r="J37" s="40">
        <f t="shared" si="10"/>
        <v>60400</v>
      </c>
      <c r="K37" s="40">
        <f t="shared" si="10"/>
        <v>0</v>
      </c>
    </row>
    <row r="38" spans="1:11" ht="22.5" customHeight="1">
      <c r="A38" s="43" t="s">
        <v>148</v>
      </c>
      <c r="B38" s="43"/>
      <c r="C38" s="35"/>
      <c r="D38" s="35" t="s">
        <v>136</v>
      </c>
      <c r="E38" s="40">
        <f t="shared" si="0"/>
        <v>14546011.25</v>
      </c>
      <c r="F38" s="40">
        <v>14485611.25</v>
      </c>
      <c r="G38" s="40">
        <v>0</v>
      </c>
      <c r="H38" s="40">
        <v>0</v>
      </c>
      <c r="I38" s="40">
        <v>0</v>
      </c>
      <c r="J38" s="40">
        <v>60400</v>
      </c>
      <c r="K38" s="40">
        <v>0</v>
      </c>
    </row>
    <row r="39" spans="1:11" ht="11.25" customHeight="1">
      <c r="A39" s="43" t="s">
        <v>149</v>
      </c>
      <c r="B39" s="43"/>
      <c r="C39" s="35"/>
      <c r="D39" s="35" t="s">
        <v>137</v>
      </c>
      <c r="E39" s="40">
        <f t="shared" si="0"/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</row>
    <row r="40" spans="1:11" ht="11.25" customHeight="1">
      <c r="A40" s="43" t="s">
        <v>150</v>
      </c>
      <c r="B40" s="43"/>
      <c r="C40" s="35"/>
      <c r="D40" s="35" t="s">
        <v>131</v>
      </c>
      <c r="E40" s="40">
        <f t="shared" si="0"/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</row>
    <row r="41" spans="1:11" ht="11.25" customHeight="1">
      <c r="A41" s="43" t="s">
        <v>142</v>
      </c>
      <c r="B41" s="43"/>
      <c r="C41" s="35"/>
      <c r="D41" s="35" t="s">
        <v>128</v>
      </c>
      <c r="E41" s="40">
        <f t="shared" si="0"/>
        <v>0</v>
      </c>
      <c r="F41" s="40">
        <f aca="true" t="shared" si="11" ref="F41:K41">SUM(F42:F43)</f>
        <v>0</v>
      </c>
      <c r="G41" s="40">
        <f t="shared" si="11"/>
        <v>0</v>
      </c>
      <c r="H41" s="40">
        <f t="shared" si="11"/>
        <v>0</v>
      </c>
      <c r="I41" s="40">
        <f t="shared" si="11"/>
        <v>0</v>
      </c>
      <c r="J41" s="40">
        <f t="shared" si="11"/>
        <v>0</v>
      </c>
      <c r="K41" s="40">
        <f t="shared" si="11"/>
        <v>0</v>
      </c>
    </row>
    <row r="42" spans="1:11" ht="24.75" customHeight="1">
      <c r="A42" s="43" t="s">
        <v>147</v>
      </c>
      <c r="B42" s="43"/>
      <c r="C42" s="35"/>
      <c r="D42" s="35" t="s">
        <v>134</v>
      </c>
      <c r="E42" s="40">
        <f t="shared" si="0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</row>
    <row r="43" spans="1:11" ht="11.25" customHeight="1">
      <c r="A43" s="43" t="s">
        <v>151</v>
      </c>
      <c r="B43" s="43"/>
      <c r="C43" s="35"/>
      <c r="D43" s="35" t="s">
        <v>90</v>
      </c>
      <c r="E43" s="40">
        <f t="shared" si="0"/>
        <v>0</v>
      </c>
      <c r="F43" s="40">
        <f aca="true" t="shared" si="12" ref="F43:K43">SUM(F44:F45)</f>
        <v>0</v>
      </c>
      <c r="G43" s="40">
        <f t="shared" si="12"/>
        <v>0</v>
      </c>
      <c r="H43" s="40">
        <f t="shared" si="12"/>
        <v>0</v>
      </c>
      <c r="I43" s="40">
        <f t="shared" si="12"/>
        <v>0</v>
      </c>
      <c r="J43" s="40">
        <f t="shared" si="12"/>
        <v>0</v>
      </c>
      <c r="K43" s="40">
        <f t="shared" si="12"/>
        <v>0</v>
      </c>
    </row>
    <row r="44" spans="1:11" ht="10.5" customHeight="1">
      <c r="A44" s="53" t="s">
        <v>88</v>
      </c>
      <c r="B44" s="35" t="s">
        <v>89</v>
      </c>
      <c r="C44" s="35" t="s">
        <v>90</v>
      </c>
      <c r="D44" s="35"/>
      <c r="E44" s="40">
        <f t="shared" si="0"/>
        <v>0</v>
      </c>
      <c r="F44" s="40">
        <f aca="true" t="shared" si="13" ref="F44:K44">SUM(F45:F47)</f>
        <v>0</v>
      </c>
      <c r="G44" s="40">
        <f t="shared" si="13"/>
        <v>0</v>
      </c>
      <c r="H44" s="40">
        <f t="shared" si="13"/>
        <v>0</v>
      </c>
      <c r="I44" s="40">
        <f t="shared" si="13"/>
        <v>0</v>
      </c>
      <c r="J44" s="40">
        <f t="shared" si="13"/>
        <v>0</v>
      </c>
      <c r="K44" s="40">
        <f t="shared" si="13"/>
        <v>0</v>
      </c>
    </row>
    <row r="45" spans="1:11" ht="21.75" customHeight="1">
      <c r="A45" s="43" t="s">
        <v>138</v>
      </c>
      <c r="B45" s="35" t="s">
        <v>91</v>
      </c>
      <c r="C45" s="35" t="s">
        <v>22</v>
      </c>
      <c r="D45" s="35"/>
      <c r="E45" s="40">
        <f t="shared" si="0"/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</row>
    <row r="46" spans="1:11" ht="22.5" customHeight="1">
      <c r="A46" s="43" t="s">
        <v>139</v>
      </c>
      <c r="B46" s="35"/>
      <c r="C46" s="35" t="s">
        <v>38</v>
      </c>
      <c r="D46" s="35"/>
      <c r="E46" s="40">
        <f t="shared" si="0"/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0.5" customHeight="1">
      <c r="A47" s="43" t="s">
        <v>152</v>
      </c>
      <c r="B47" s="35"/>
      <c r="C47" s="35" t="s">
        <v>93</v>
      </c>
      <c r="D47" s="35"/>
      <c r="E47" s="40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</row>
    <row r="48" spans="1:11" ht="10.5" customHeight="1">
      <c r="A48" s="55" t="s">
        <v>94</v>
      </c>
      <c r="B48" s="35" t="s">
        <v>95</v>
      </c>
      <c r="C48" s="35" t="s">
        <v>96</v>
      </c>
      <c r="D48" s="35"/>
      <c r="E48" s="40">
        <f t="shared" si="0"/>
        <v>253400</v>
      </c>
      <c r="F48" s="40">
        <f aca="true" t="shared" si="14" ref="F48:K48">F56+F52+F49</f>
        <v>253400</v>
      </c>
      <c r="G48" s="40">
        <f t="shared" si="14"/>
        <v>0</v>
      </c>
      <c r="H48" s="40">
        <f t="shared" si="14"/>
        <v>0</v>
      </c>
      <c r="I48" s="40">
        <f t="shared" si="14"/>
        <v>0</v>
      </c>
      <c r="J48" s="40">
        <f t="shared" si="14"/>
        <v>0</v>
      </c>
      <c r="K48" s="40">
        <f t="shared" si="14"/>
        <v>0</v>
      </c>
    </row>
    <row r="49" spans="1:11" ht="21.75" customHeight="1">
      <c r="A49" s="52" t="s">
        <v>97</v>
      </c>
      <c r="B49" s="35" t="s">
        <v>98</v>
      </c>
      <c r="C49" s="35" t="s">
        <v>20</v>
      </c>
      <c r="D49" s="35"/>
      <c r="E49" s="40">
        <f t="shared" si="0"/>
        <v>246400</v>
      </c>
      <c r="F49" s="40">
        <f aca="true" t="shared" si="15" ref="F49:K49">SUM(F50:F51)</f>
        <v>246400</v>
      </c>
      <c r="G49" s="40">
        <f t="shared" si="15"/>
        <v>0</v>
      </c>
      <c r="H49" s="40">
        <f t="shared" si="15"/>
        <v>0</v>
      </c>
      <c r="I49" s="40">
        <f t="shared" si="15"/>
        <v>0</v>
      </c>
      <c r="J49" s="40">
        <f t="shared" si="15"/>
        <v>0</v>
      </c>
      <c r="K49" s="40">
        <f t="shared" si="15"/>
        <v>0</v>
      </c>
    </row>
    <row r="50" spans="1:11" ht="11.25" customHeight="1">
      <c r="A50" s="43" t="s">
        <v>140</v>
      </c>
      <c r="B50" s="35"/>
      <c r="C50" s="35"/>
      <c r="D50" s="38" t="s">
        <v>238</v>
      </c>
      <c r="E50" s="40">
        <f t="shared" si="0"/>
        <v>77500</v>
      </c>
      <c r="F50" s="40">
        <v>77500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</row>
    <row r="51" spans="1:11" ht="11.25" customHeight="1">
      <c r="A51" s="43" t="s">
        <v>141</v>
      </c>
      <c r="B51" s="35"/>
      <c r="C51" s="35"/>
      <c r="D51" s="38" t="s">
        <v>238</v>
      </c>
      <c r="E51" s="40">
        <f t="shared" si="0"/>
        <v>168900</v>
      </c>
      <c r="F51" s="40">
        <v>168900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</row>
    <row r="52" spans="1:11" ht="21.75" customHeight="1">
      <c r="A52" s="52" t="s">
        <v>99</v>
      </c>
      <c r="B52" s="35" t="s">
        <v>100</v>
      </c>
      <c r="C52" s="35" t="s">
        <v>19</v>
      </c>
      <c r="D52" s="38"/>
      <c r="E52" s="40">
        <f t="shared" si="0"/>
        <v>7000</v>
      </c>
      <c r="F52" s="40">
        <f aca="true" t="shared" si="16" ref="F52:K52">SUM(F53:F55)</f>
        <v>7000</v>
      </c>
      <c r="G52" s="40">
        <f t="shared" si="16"/>
        <v>0</v>
      </c>
      <c r="H52" s="40">
        <f t="shared" si="16"/>
        <v>0</v>
      </c>
      <c r="I52" s="40">
        <f t="shared" si="16"/>
        <v>0</v>
      </c>
      <c r="J52" s="40">
        <f t="shared" si="16"/>
        <v>0</v>
      </c>
      <c r="K52" s="40">
        <f t="shared" si="16"/>
        <v>0</v>
      </c>
    </row>
    <row r="53" spans="1:11" ht="11.25" customHeight="1">
      <c r="A53" s="43" t="s">
        <v>153</v>
      </c>
      <c r="B53" s="35"/>
      <c r="C53" s="35"/>
      <c r="D53" s="38" t="s">
        <v>238</v>
      </c>
      <c r="E53" s="40">
        <f t="shared" si="0"/>
        <v>7000</v>
      </c>
      <c r="F53" s="40">
        <v>7000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</row>
    <row r="54" spans="1:11" ht="11.25" customHeight="1">
      <c r="A54" s="43" t="s">
        <v>154</v>
      </c>
      <c r="B54" s="35"/>
      <c r="C54" s="35"/>
      <c r="D54" s="38" t="s">
        <v>238</v>
      </c>
      <c r="E54" s="40">
        <f t="shared" si="0"/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</row>
    <row r="55" spans="1:11" ht="11.25" customHeight="1">
      <c r="A55" s="43" t="s">
        <v>155</v>
      </c>
      <c r="B55" s="35"/>
      <c r="C55" s="35"/>
      <c r="D55" s="38" t="s">
        <v>238</v>
      </c>
      <c r="E55" s="40">
        <f t="shared" si="0"/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10.5" customHeight="1">
      <c r="A56" s="52" t="s">
        <v>101</v>
      </c>
      <c r="B56" s="35" t="s">
        <v>102</v>
      </c>
      <c r="C56" s="35" t="s">
        <v>18</v>
      </c>
      <c r="D56" s="38"/>
      <c r="E56" s="40">
        <f t="shared" si="0"/>
        <v>0</v>
      </c>
      <c r="F56" s="40">
        <f aca="true" t="shared" si="17" ref="F56:K56">SUM(F57:F61)</f>
        <v>0</v>
      </c>
      <c r="G56" s="40">
        <f t="shared" si="17"/>
        <v>0</v>
      </c>
      <c r="H56" s="40">
        <f t="shared" si="17"/>
        <v>0</v>
      </c>
      <c r="I56" s="40">
        <f t="shared" si="17"/>
        <v>0</v>
      </c>
      <c r="J56" s="40">
        <f t="shared" si="17"/>
        <v>0</v>
      </c>
      <c r="K56" s="40">
        <f t="shared" si="17"/>
        <v>0</v>
      </c>
    </row>
    <row r="57" spans="1:11" ht="10.5" customHeight="1">
      <c r="A57" s="43" t="s">
        <v>260</v>
      </c>
      <c r="B57" s="35"/>
      <c r="C57" s="35"/>
      <c r="D57" s="38" t="s">
        <v>238</v>
      </c>
      <c r="E57" s="40">
        <f t="shared" si="0"/>
        <v>0</v>
      </c>
      <c r="F57" s="40">
        <v>0</v>
      </c>
      <c r="G57" s="40">
        <f>G58</f>
        <v>0</v>
      </c>
      <c r="H57" s="40">
        <f>H58</f>
        <v>0</v>
      </c>
      <c r="I57" s="40">
        <f>I58</f>
        <v>0</v>
      </c>
      <c r="J57" s="40">
        <f>J58</f>
        <v>0</v>
      </c>
      <c r="K57" s="40">
        <f>K58</f>
        <v>0</v>
      </c>
    </row>
    <row r="58" spans="1:11" ht="10.5" customHeight="1">
      <c r="A58" s="43" t="s">
        <v>261</v>
      </c>
      <c r="B58" s="35"/>
      <c r="C58" s="35"/>
      <c r="D58" s="38" t="s">
        <v>256</v>
      </c>
      <c r="E58" s="40">
        <f t="shared" si="0"/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10.5" customHeight="1">
      <c r="A59" s="43" t="s">
        <v>262</v>
      </c>
      <c r="B59" s="35"/>
      <c r="C59" s="35"/>
      <c r="D59" s="38" t="s">
        <v>257</v>
      </c>
      <c r="E59" s="40">
        <f t="shared" si="0"/>
        <v>0</v>
      </c>
      <c r="F59" s="40">
        <v>0</v>
      </c>
      <c r="G59" s="40">
        <f>G60</f>
        <v>0</v>
      </c>
      <c r="H59" s="40">
        <f>H60</f>
        <v>0</v>
      </c>
      <c r="I59" s="40">
        <f>I60</f>
        <v>0</v>
      </c>
      <c r="J59" s="40">
        <f>J60</f>
        <v>0</v>
      </c>
      <c r="K59" s="40">
        <f>K60</f>
        <v>0</v>
      </c>
    </row>
    <row r="60" spans="1:11" ht="11.25" customHeight="1">
      <c r="A60" s="43" t="s">
        <v>263</v>
      </c>
      <c r="B60" s="35"/>
      <c r="C60" s="35"/>
      <c r="D60" s="38" t="s">
        <v>258</v>
      </c>
      <c r="E60" s="40">
        <f t="shared" si="0"/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</row>
    <row r="61" spans="1:11" ht="11.25" customHeight="1">
      <c r="A61" s="54" t="s">
        <v>265</v>
      </c>
      <c r="B61" s="35"/>
      <c r="C61" s="35"/>
      <c r="D61" s="38" t="s">
        <v>259</v>
      </c>
      <c r="E61" s="40">
        <f t="shared" si="0"/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</row>
    <row r="62" spans="1:11" ht="10.5" customHeight="1">
      <c r="A62" s="55" t="s">
        <v>103</v>
      </c>
      <c r="B62" s="35" t="s">
        <v>104</v>
      </c>
      <c r="C62" s="35" t="s">
        <v>36</v>
      </c>
      <c r="D62" s="35"/>
      <c r="E62" s="40">
        <f t="shared" si="0"/>
        <v>0</v>
      </c>
      <c r="F62" s="40">
        <f aca="true" t="shared" si="18" ref="F62:K62">F63</f>
        <v>0</v>
      </c>
      <c r="G62" s="40">
        <f t="shared" si="18"/>
        <v>0</v>
      </c>
      <c r="H62" s="40">
        <f t="shared" si="18"/>
        <v>0</v>
      </c>
      <c r="I62" s="40">
        <f t="shared" si="18"/>
        <v>0</v>
      </c>
      <c r="J62" s="40">
        <f t="shared" si="18"/>
        <v>0</v>
      </c>
      <c r="K62" s="40">
        <f t="shared" si="18"/>
        <v>0</v>
      </c>
    </row>
    <row r="63" spans="1:11" ht="21.75" customHeight="1">
      <c r="A63" s="52" t="s">
        <v>105</v>
      </c>
      <c r="B63" s="35" t="s">
        <v>106</v>
      </c>
      <c r="C63" s="35" t="s">
        <v>39</v>
      </c>
      <c r="D63" s="35"/>
      <c r="E63" s="40">
        <f t="shared" si="0"/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</row>
    <row r="64" spans="1:11" ht="12.75" customHeight="1">
      <c r="A64" s="55" t="s">
        <v>239</v>
      </c>
      <c r="B64" s="35" t="s">
        <v>107</v>
      </c>
      <c r="C64" s="35" t="s">
        <v>59</v>
      </c>
      <c r="D64" s="35"/>
      <c r="E64" s="40">
        <f t="shared" si="0"/>
        <v>8980211.190000001</v>
      </c>
      <c r="F64" s="40">
        <f aca="true" t="shared" si="19" ref="F64:K64">F65+F71+F92</f>
        <v>8790601.190000001</v>
      </c>
      <c r="G64" s="40">
        <f t="shared" si="19"/>
        <v>0</v>
      </c>
      <c r="H64" s="40">
        <f>H65+H71+H92</f>
        <v>0</v>
      </c>
      <c r="I64" s="40">
        <f>I65+I71+I92</f>
        <v>0</v>
      </c>
      <c r="J64" s="40">
        <f t="shared" si="19"/>
        <v>189610</v>
      </c>
      <c r="K64" s="40">
        <f t="shared" si="19"/>
        <v>0</v>
      </c>
    </row>
    <row r="65" spans="1:11" ht="21.75" customHeight="1">
      <c r="A65" s="52" t="s">
        <v>108</v>
      </c>
      <c r="B65" s="35" t="s">
        <v>109</v>
      </c>
      <c r="C65" s="35" t="s">
        <v>27</v>
      </c>
      <c r="D65" s="35"/>
      <c r="E65" s="40">
        <f t="shared" si="0"/>
        <v>0</v>
      </c>
      <c r="F65" s="40">
        <f aca="true" t="shared" si="20" ref="F65:K65">SUM(F66:F70)</f>
        <v>0</v>
      </c>
      <c r="G65" s="40">
        <f t="shared" si="20"/>
        <v>0</v>
      </c>
      <c r="H65" s="40">
        <f t="shared" si="20"/>
        <v>0</v>
      </c>
      <c r="I65" s="40">
        <f t="shared" si="20"/>
        <v>0</v>
      </c>
      <c r="J65" s="40">
        <f t="shared" si="20"/>
        <v>0</v>
      </c>
      <c r="K65" s="40">
        <f t="shared" si="20"/>
        <v>0</v>
      </c>
    </row>
    <row r="66" spans="1:11" ht="11.25">
      <c r="A66" s="43" t="s">
        <v>149</v>
      </c>
      <c r="B66" s="35"/>
      <c r="C66" s="35"/>
      <c r="D66" s="35" t="s">
        <v>137</v>
      </c>
      <c r="E66" s="40">
        <f t="shared" si="0"/>
        <v>0</v>
      </c>
      <c r="F66" s="40">
        <v>0</v>
      </c>
      <c r="G66" s="40">
        <f>G67</f>
        <v>0</v>
      </c>
      <c r="H66" s="40">
        <f>H67</f>
        <v>0</v>
      </c>
      <c r="I66" s="40">
        <f>I67</f>
        <v>0</v>
      </c>
      <c r="J66" s="40">
        <f>J67</f>
        <v>0</v>
      </c>
      <c r="K66" s="40">
        <f>K67</f>
        <v>0</v>
      </c>
    </row>
    <row r="67" spans="1:11" ht="11.25">
      <c r="A67" s="43" t="s">
        <v>150</v>
      </c>
      <c r="B67" s="35"/>
      <c r="C67" s="35"/>
      <c r="D67" s="35" t="s">
        <v>131</v>
      </c>
      <c r="E67" s="40">
        <f t="shared" si="0"/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</row>
    <row r="68" spans="1:11" ht="11.25">
      <c r="A68" s="43" t="s">
        <v>35</v>
      </c>
      <c r="B68" s="35"/>
      <c r="C68" s="35"/>
      <c r="D68" s="35" t="s">
        <v>156</v>
      </c>
      <c r="E68" s="40">
        <f t="shared" si="0"/>
        <v>0</v>
      </c>
      <c r="F68" s="40">
        <v>0</v>
      </c>
      <c r="G68" s="40">
        <f>G69</f>
        <v>0</v>
      </c>
      <c r="H68" s="40">
        <f>H69</f>
        <v>0</v>
      </c>
      <c r="I68" s="40">
        <f>I69</f>
        <v>0</v>
      </c>
      <c r="J68" s="40">
        <f>J69</f>
        <v>0</v>
      </c>
      <c r="K68" s="40">
        <f>K69</f>
        <v>0</v>
      </c>
    </row>
    <row r="69" spans="1:11" ht="14.25" customHeight="1">
      <c r="A69" s="43" t="s">
        <v>159</v>
      </c>
      <c r="B69" s="35"/>
      <c r="C69" s="35"/>
      <c r="D69" s="35" t="s">
        <v>157</v>
      </c>
      <c r="E69" s="40">
        <f t="shared" si="0"/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</row>
    <row r="70" spans="1:11" ht="11.25">
      <c r="A70" s="43" t="s">
        <v>29</v>
      </c>
      <c r="B70" s="35"/>
      <c r="C70" s="35"/>
      <c r="D70" s="35" t="s">
        <v>158</v>
      </c>
      <c r="E70" s="40">
        <f t="shared" si="0"/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</row>
    <row r="71" spans="1:11" ht="11.25" customHeight="1">
      <c r="A71" s="52" t="s">
        <v>110</v>
      </c>
      <c r="B71" s="35" t="s">
        <v>111</v>
      </c>
      <c r="C71" s="35" t="s">
        <v>14</v>
      </c>
      <c r="D71" s="35"/>
      <c r="E71" s="40">
        <f t="shared" si="0"/>
        <v>4418038.82</v>
      </c>
      <c r="F71" s="40">
        <f>SUM(F72:F83)</f>
        <v>4228428.82</v>
      </c>
      <c r="G71" s="40">
        <f>SUM(G72:G83)</f>
        <v>0</v>
      </c>
      <c r="H71" s="40">
        <f>SUM(H72:H83)</f>
        <v>0</v>
      </c>
      <c r="I71" s="40">
        <f>SUM(I72:I83)</f>
        <v>0</v>
      </c>
      <c r="J71" s="40">
        <f>SUM(J72:J83)</f>
        <v>189610</v>
      </c>
      <c r="K71" s="40">
        <v>0</v>
      </c>
    </row>
    <row r="72" spans="1:11" ht="11.25" customHeight="1">
      <c r="A72" s="43" t="s">
        <v>135</v>
      </c>
      <c r="B72" s="35"/>
      <c r="C72" s="35"/>
      <c r="D72" s="35" t="s">
        <v>132</v>
      </c>
      <c r="E72" s="40">
        <f t="shared" si="0"/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</row>
    <row r="73" spans="1:11" ht="11.25" customHeight="1">
      <c r="A73" s="43" t="s">
        <v>32</v>
      </c>
      <c r="B73" s="35"/>
      <c r="C73" s="35"/>
      <c r="D73" s="35" t="s">
        <v>160</v>
      </c>
      <c r="E73" s="40">
        <f t="shared" si="0"/>
        <v>100000</v>
      </c>
      <c r="F73" s="62">
        <v>100000</v>
      </c>
      <c r="G73" s="40">
        <f>G74</f>
        <v>0</v>
      </c>
      <c r="H73" s="40">
        <f>H74</f>
        <v>0</v>
      </c>
      <c r="I73" s="40">
        <f>I74</f>
        <v>0</v>
      </c>
      <c r="J73" s="40">
        <f>J74</f>
        <v>0</v>
      </c>
      <c r="K73" s="40">
        <f>K74</f>
        <v>0</v>
      </c>
    </row>
    <row r="74" spans="1:11" ht="11.25" customHeight="1">
      <c r="A74" s="43" t="s">
        <v>30</v>
      </c>
      <c r="B74" s="35"/>
      <c r="C74" s="35"/>
      <c r="D74" s="35" t="s">
        <v>133</v>
      </c>
      <c r="E74" s="40">
        <f t="shared" si="0"/>
        <v>20000</v>
      </c>
      <c r="F74" s="62">
        <v>20000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</row>
    <row r="75" spans="1:11" ht="11.25" customHeight="1">
      <c r="A75" s="43" t="s">
        <v>34</v>
      </c>
      <c r="B75" s="35"/>
      <c r="C75" s="35"/>
      <c r="D75" s="35" t="s">
        <v>161</v>
      </c>
      <c r="E75" s="40">
        <f t="shared" si="0"/>
        <v>1110800</v>
      </c>
      <c r="F75" s="40">
        <v>1110800</v>
      </c>
      <c r="G75" s="40">
        <f>G76</f>
        <v>0</v>
      </c>
      <c r="H75" s="40">
        <f>H76</f>
        <v>0</v>
      </c>
      <c r="I75" s="40">
        <f>I76</f>
        <v>0</v>
      </c>
      <c r="J75" s="40">
        <f>J76</f>
        <v>0</v>
      </c>
      <c r="K75" s="40">
        <f>K76</f>
        <v>0</v>
      </c>
    </row>
    <row r="76" spans="1:11" ht="11.25" customHeight="1">
      <c r="A76" s="43" t="s">
        <v>33</v>
      </c>
      <c r="B76" s="35"/>
      <c r="C76" s="35"/>
      <c r="D76" s="35" t="s">
        <v>162</v>
      </c>
      <c r="E76" s="40">
        <f aca="true" t="shared" si="21" ref="E76:E99">SUM(F76:J76)</f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</row>
    <row r="77" spans="1:11" ht="11.25" customHeight="1">
      <c r="A77" s="43" t="s">
        <v>25</v>
      </c>
      <c r="B77" s="35"/>
      <c r="C77" s="35"/>
      <c r="D77" s="35" t="s">
        <v>137</v>
      </c>
      <c r="E77" s="40">
        <f t="shared" si="21"/>
        <v>500000</v>
      </c>
      <c r="F77" s="62">
        <v>500000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</row>
    <row r="78" spans="1:11" ht="11.25" customHeight="1">
      <c r="A78" s="43" t="s">
        <v>26</v>
      </c>
      <c r="B78" s="35"/>
      <c r="C78" s="35"/>
      <c r="D78" s="35" t="s">
        <v>131</v>
      </c>
      <c r="E78" s="40">
        <f t="shared" si="21"/>
        <v>350000</v>
      </c>
      <c r="F78" s="62">
        <v>300000</v>
      </c>
      <c r="G78" s="40">
        <v>0</v>
      </c>
      <c r="H78" s="40">
        <v>0</v>
      </c>
      <c r="I78" s="40">
        <v>0</v>
      </c>
      <c r="J78" s="40">
        <v>50000</v>
      </c>
      <c r="K78" s="40">
        <v>0</v>
      </c>
    </row>
    <row r="79" spans="1:11" ht="11.25" customHeight="1">
      <c r="A79" s="43" t="s">
        <v>166</v>
      </c>
      <c r="B79" s="35"/>
      <c r="C79" s="35"/>
      <c r="D79" s="35" t="s">
        <v>163</v>
      </c>
      <c r="E79" s="40">
        <f t="shared" si="21"/>
        <v>30000</v>
      </c>
      <c r="F79" s="62">
        <v>30000</v>
      </c>
      <c r="G79" s="40">
        <f>G80</f>
        <v>0</v>
      </c>
      <c r="H79" s="40">
        <f>H80</f>
        <v>0</v>
      </c>
      <c r="I79" s="40">
        <f>I80</f>
        <v>0</v>
      </c>
      <c r="J79" s="40">
        <f>J80</f>
        <v>0</v>
      </c>
      <c r="K79" s="40">
        <f>K80</f>
        <v>0</v>
      </c>
    </row>
    <row r="80" spans="1:11" ht="11.25" customHeight="1">
      <c r="A80" s="43" t="s">
        <v>167</v>
      </c>
      <c r="B80" s="35"/>
      <c r="C80" s="35"/>
      <c r="D80" s="35" t="s">
        <v>164</v>
      </c>
      <c r="E80" s="40">
        <f t="shared" si="21"/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</row>
    <row r="81" spans="1:11" ht="11.25" customHeight="1">
      <c r="A81" s="43" t="s">
        <v>168</v>
      </c>
      <c r="B81" s="35"/>
      <c r="C81" s="35"/>
      <c r="D81" s="35" t="s">
        <v>165</v>
      </c>
      <c r="E81" s="40">
        <f t="shared" si="21"/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</row>
    <row r="82" spans="1:11" ht="11.25" customHeight="1">
      <c r="A82" s="43" t="s">
        <v>35</v>
      </c>
      <c r="B82" s="35"/>
      <c r="C82" s="35"/>
      <c r="D82" s="35" t="s">
        <v>156</v>
      </c>
      <c r="E82" s="40">
        <f t="shared" si="21"/>
        <v>100000</v>
      </c>
      <c r="F82" s="40">
        <v>0</v>
      </c>
      <c r="G82" s="40">
        <v>0</v>
      </c>
      <c r="H82" s="40">
        <v>0</v>
      </c>
      <c r="I82" s="40">
        <v>0</v>
      </c>
      <c r="J82" s="40">
        <v>100000</v>
      </c>
      <c r="K82" s="40">
        <v>0</v>
      </c>
    </row>
    <row r="83" spans="1:11" ht="11.25" customHeight="1">
      <c r="A83" s="43" t="s">
        <v>169</v>
      </c>
      <c r="B83" s="35"/>
      <c r="C83" s="35"/>
      <c r="D83" s="35" t="s">
        <v>92</v>
      </c>
      <c r="E83" s="40">
        <f t="shared" si="21"/>
        <v>2207238.82</v>
      </c>
      <c r="F83" s="40">
        <f aca="true" t="shared" si="22" ref="F83:K83">SUM(F84:F91)</f>
        <v>2167628.82</v>
      </c>
      <c r="G83" s="40">
        <f t="shared" si="22"/>
        <v>0</v>
      </c>
      <c r="H83" s="40">
        <f t="shared" si="22"/>
        <v>0</v>
      </c>
      <c r="I83" s="40">
        <f t="shared" si="22"/>
        <v>0</v>
      </c>
      <c r="J83" s="40">
        <f t="shared" si="22"/>
        <v>39610</v>
      </c>
      <c r="K83" s="40">
        <f t="shared" si="22"/>
        <v>0</v>
      </c>
    </row>
    <row r="84" spans="1:11" ht="11.25" customHeight="1">
      <c r="A84" s="58" t="s">
        <v>176</v>
      </c>
      <c r="B84" s="35"/>
      <c r="C84" s="35"/>
      <c r="D84" s="35" t="s">
        <v>170</v>
      </c>
      <c r="E84" s="40">
        <f t="shared" si="21"/>
        <v>100000</v>
      </c>
      <c r="F84" s="62">
        <v>100000</v>
      </c>
      <c r="G84" s="40">
        <f>G85</f>
        <v>0</v>
      </c>
      <c r="H84" s="40">
        <f>H85</f>
        <v>0</v>
      </c>
      <c r="I84" s="40">
        <f>I85</f>
        <v>0</v>
      </c>
      <c r="J84" s="40">
        <f>J85</f>
        <v>0</v>
      </c>
      <c r="K84" s="40">
        <f>K85</f>
        <v>0</v>
      </c>
    </row>
    <row r="85" spans="1:11" ht="11.25" customHeight="1">
      <c r="A85" s="45" t="s">
        <v>31</v>
      </c>
      <c r="B85" s="35"/>
      <c r="C85" s="35"/>
      <c r="D85" s="35" t="s">
        <v>171</v>
      </c>
      <c r="E85" s="40">
        <f t="shared" si="21"/>
        <v>1570209.59</v>
      </c>
      <c r="F85" s="62">
        <v>1570209.59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</row>
    <row r="86" spans="1:11" ht="11.25" customHeight="1">
      <c r="A86" s="45" t="s">
        <v>177</v>
      </c>
      <c r="B86" s="35"/>
      <c r="C86" s="35"/>
      <c r="D86" s="35" t="s">
        <v>172</v>
      </c>
      <c r="E86" s="40">
        <f t="shared" si="21"/>
        <v>100000</v>
      </c>
      <c r="F86" s="62">
        <v>100000</v>
      </c>
      <c r="G86" s="40">
        <f>G87</f>
        <v>0</v>
      </c>
      <c r="H86" s="40">
        <f>H87</f>
        <v>0</v>
      </c>
      <c r="I86" s="40">
        <f>I87</f>
        <v>0</v>
      </c>
      <c r="J86" s="40">
        <f>J87</f>
        <v>0</v>
      </c>
      <c r="K86" s="40">
        <f>K87</f>
        <v>0</v>
      </c>
    </row>
    <row r="87" spans="1:11" ht="22.5" customHeight="1">
      <c r="A87" s="58" t="s">
        <v>178</v>
      </c>
      <c r="B87" s="35"/>
      <c r="C87" s="35"/>
      <c r="D87" s="35" t="s">
        <v>157</v>
      </c>
      <c r="E87" s="40">
        <f t="shared" si="21"/>
        <v>0</v>
      </c>
      <c r="F87" s="62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</row>
    <row r="88" spans="1:11" ht="11.25" customHeight="1">
      <c r="A88" s="45" t="s">
        <v>28</v>
      </c>
      <c r="B88" s="35"/>
      <c r="C88" s="35"/>
      <c r="D88" s="35" t="s">
        <v>173</v>
      </c>
      <c r="E88" s="40">
        <f t="shared" si="21"/>
        <v>179113.37</v>
      </c>
      <c r="F88" s="62">
        <v>179113.37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</row>
    <row r="89" spans="1:11" ht="11.25" customHeight="1">
      <c r="A89" s="45" t="s">
        <v>29</v>
      </c>
      <c r="B89" s="35"/>
      <c r="C89" s="35"/>
      <c r="D89" s="35" t="s">
        <v>158</v>
      </c>
      <c r="E89" s="40">
        <f t="shared" si="21"/>
        <v>257915.86</v>
      </c>
      <c r="F89" s="62">
        <v>218305.86</v>
      </c>
      <c r="G89" s="40">
        <v>0</v>
      </c>
      <c r="H89" s="40">
        <v>0</v>
      </c>
      <c r="I89" s="40">
        <v>0</v>
      </c>
      <c r="J89" s="40">
        <v>39610</v>
      </c>
      <c r="K89" s="40">
        <v>0</v>
      </c>
    </row>
    <row r="90" spans="1:11" ht="24" customHeight="1">
      <c r="A90" s="58" t="s">
        <v>179</v>
      </c>
      <c r="B90" s="35"/>
      <c r="C90" s="35"/>
      <c r="D90" s="35" t="s">
        <v>174</v>
      </c>
      <c r="E90" s="40">
        <f t="shared" si="21"/>
        <v>0</v>
      </c>
      <c r="F90" s="40">
        <v>0</v>
      </c>
      <c r="G90" s="40">
        <f>G91</f>
        <v>0</v>
      </c>
      <c r="H90" s="40">
        <f>H91</f>
        <v>0</v>
      </c>
      <c r="I90" s="40">
        <f>I91</f>
        <v>0</v>
      </c>
      <c r="J90" s="40">
        <f>J91</f>
        <v>0</v>
      </c>
      <c r="K90" s="40">
        <f>K91</f>
        <v>0</v>
      </c>
    </row>
    <row r="91" spans="1:11" ht="24" customHeight="1">
      <c r="A91" s="58" t="s">
        <v>180</v>
      </c>
      <c r="B91" s="35"/>
      <c r="C91" s="35"/>
      <c r="D91" s="35" t="s">
        <v>175</v>
      </c>
      <c r="E91" s="40">
        <f t="shared" si="21"/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</row>
    <row r="92" spans="1:11" ht="11.25">
      <c r="A92" s="52" t="s">
        <v>271</v>
      </c>
      <c r="B92" s="35" t="s">
        <v>272</v>
      </c>
      <c r="C92" s="35" t="s">
        <v>274</v>
      </c>
      <c r="D92" s="35"/>
      <c r="E92" s="40">
        <f t="shared" si="21"/>
        <v>4562172.37</v>
      </c>
      <c r="F92" s="40">
        <f aca="true" t="shared" si="23" ref="F92:K92">F93</f>
        <v>4562172.37</v>
      </c>
      <c r="G92" s="40">
        <f t="shared" si="23"/>
        <v>0</v>
      </c>
      <c r="H92" s="40">
        <f t="shared" si="23"/>
        <v>0</v>
      </c>
      <c r="I92" s="40">
        <f t="shared" si="23"/>
        <v>0</v>
      </c>
      <c r="J92" s="40">
        <f t="shared" si="23"/>
        <v>0</v>
      </c>
      <c r="K92" s="40">
        <f t="shared" si="23"/>
        <v>0</v>
      </c>
    </row>
    <row r="93" spans="1:11" ht="11.25">
      <c r="A93" s="43" t="s">
        <v>34</v>
      </c>
      <c r="B93" s="35"/>
      <c r="C93" s="35"/>
      <c r="D93" s="35" t="s">
        <v>161</v>
      </c>
      <c r="E93" s="40">
        <f t="shared" si="21"/>
        <v>4562172.37</v>
      </c>
      <c r="F93" s="40">
        <v>4562172.37</v>
      </c>
      <c r="G93" s="40"/>
      <c r="H93" s="40"/>
      <c r="I93" s="40"/>
      <c r="J93" s="40"/>
      <c r="K93" s="40"/>
    </row>
    <row r="94" spans="1:11" ht="12.75" customHeight="1">
      <c r="A94" s="48" t="s">
        <v>240</v>
      </c>
      <c r="B94" s="49" t="s">
        <v>112</v>
      </c>
      <c r="C94" s="49" t="s">
        <v>113</v>
      </c>
      <c r="D94" s="35"/>
      <c r="E94" s="59">
        <f t="shared" si="21"/>
        <v>0</v>
      </c>
      <c r="F94" s="59">
        <f aca="true" t="shared" si="24" ref="F94:K94">SUM(F95:F97)</f>
        <v>0</v>
      </c>
      <c r="G94" s="59">
        <f t="shared" si="24"/>
        <v>0</v>
      </c>
      <c r="H94" s="59">
        <f t="shared" si="24"/>
        <v>0</v>
      </c>
      <c r="I94" s="59">
        <f t="shared" si="24"/>
        <v>0</v>
      </c>
      <c r="J94" s="59">
        <f t="shared" si="24"/>
        <v>0</v>
      </c>
      <c r="K94" s="59">
        <f t="shared" si="24"/>
        <v>0</v>
      </c>
    </row>
    <row r="95" spans="1:11" ht="22.5" customHeight="1">
      <c r="A95" s="56" t="s">
        <v>241</v>
      </c>
      <c r="B95" s="35" t="s">
        <v>114</v>
      </c>
      <c r="C95" s="35"/>
      <c r="D95" s="35"/>
      <c r="E95" s="40">
        <f t="shared" si="21"/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</row>
    <row r="96" spans="1:11" ht="12.75" customHeight="1">
      <c r="A96" s="56" t="s">
        <v>242</v>
      </c>
      <c r="B96" s="35" t="s">
        <v>115</v>
      </c>
      <c r="C96" s="35"/>
      <c r="D96" s="35"/>
      <c r="E96" s="40">
        <f t="shared" si="21"/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</row>
    <row r="97" spans="1:11" ht="12.75" customHeight="1">
      <c r="A97" s="56" t="s">
        <v>243</v>
      </c>
      <c r="B97" s="35" t="s">
        <v>116</v>
      </c>
      <c r="C97" s="35"/>
      <c r="D97" s="35"/>
      <c r="E97" s="40">
        <f t="shared" si="21"/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</row>
    <row r="98" spans="1:11" ht="12.75" customHeight="1">
      <c r="A98" s="48" t="s">
        <v>244</v>
      </c>
      <c r="B98" s="49" t="s">
        <v>117</v>
      </c>
      <c r="C98" s="49" t="s">
        <v>59</v>
      </c>
      <c r="D98" s="35"/>
      <c r="E98" s="59">
        <f t="shared" si="21"/>
        <v>0</v>
      </c>
      <c r="F98" s="59">
        <f aca="true" t="shared" si="25" ref="F98:K98">F99</f>
        <v>0</v>
      </c>
      <c r="G98" s="59">
        <f t="shared" si="25"/>
        <v>0</v>
      </c>
      <c r="H98" s="59">
        <f t="shared" si="25"/>
        <v>0</v>
      </c>
      <c r="I98" s="59">
        <f t="shared" si="25"/>
        <v>0</v>
      </c>
      <c r="J98" s="59">
        <f t="shared" si="25"/>
        <v>0</v>
      </c>
      <c r="K98" s="59">
        <f t="shared" si="25"/>
        <v>0</v>
      </c>
    </row>
    <row r="99" spans="1:11" ht="22.5" customHeight="1">
      <c r="A99" s="56" t="s">
        <v>118</v>
      </c>
      <c r="B99" s="35" t="s">
        <v>119</v>
      </c>
      <c r="C99" s="35" t="s">
        <v>41</v>
      </c>
      <c r="D99" s="35"/>
      <c r="E99" s="40">
        <f t="shared" si="21"/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</row>
    <row r="100" spans="1:10" ht="11.25" customHeight="1">
      <c r="A100" s="57"/>
      <c r="B100" s="34"/>
      <c r="C100" s="34"/>
      <c r="D100" s="34"/>
      <c r="E100" s="34"/>
      <c r="F100" s="46"/>
      <c r="G100" s="46"/>
      <c r="H100" s="46"/>
      <c r="I100" s="46"/>
      <c r="J100" s="46"/>
    </row>
    <row r="101" ht="3" customHeight="1"/>
    <row r="102" ht="3" customHeight="1"/>
  </sheetData>
  <sheetProtection/>
  <mergeCells count="13"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  <mergeCell ref="H4:H6"/>
    <mergeCell ref="I4:I6"/>
    <mergeCell ref="J4:K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130" zoomScaleSheetLayoutView="130" zoomScalePageLayoutView="0" workbookViewId="0" topLeftCell="A1">
      <selection activeCell="K2" sqref="K2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</row>
    <row r="2" spans="3:11" ht="11.25">
      <c r="C2" s="78"/>
      <c r="D2" s="78"/>
      <c r="E2" s="78"/>
      <c r="K2" s="63" t="s">
        <v>308</v>
      </c>
    </row>
    <row r="3" spans="1:11" ht="11.25" customHeight="1">
      <c r="A3" s="75" t="s">
        <v>3</v>
      </c>
      <c r="B3" s="76" t="s">
        <v>10</v>
      </c>
      <c r="C3" s="76" t="s">
        <v>291</v>
      </c>
      <c r="D3" s="76" t="s">
        <v>290</v>
      </c>
      <c r="E3" s="76" t="s">
        <v>121</v>
      </c>
      <c r="F3" s="75" t="s">
        <v>50</v>
      </c>
      <c r="G3" s="75"/>
      <c r="H3" s="75"/>
      <c r="I3" s="75"/>
      <c r="J3" s="75"/>
      <c r="K3" s="75"/>
    </row>
    <row r="4" spans="1:11" ht="11.25" customHeight="1">
      <c r="A4" s="75"/>
      <c r="B4" s="76"/>
      <c r="C4" s="76"/>
      <c r="D4" s="76"/>
      <c r="E4" s="76"/>
      <c r="F4" s="76" t="s">
        <v>122</v>
      </c>
      <c r="G4" s="76" t="s">
        <v>123</v>
      </c>
      <c r="H4" s="76" t="s">
        <v>276</v>
      </c>
      <c r="I4" s="76" t="s">
        <v>124</v>
      </c>
      <c r="J4" s="76" t="s">
        <v>125</v>
      </c>
      <c r="K4" s="76"/>
    </row>
    <row r="5" spans="1:11" ht="102.7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3.5" customHeight="1">
      <c r="A6" s="75"/>
      <c r="B6" s="76"/>
      <c r="C6" s="76"/>
      <c r="D6" s="76"/>
      <c r="E6" s="76"/>
      <c r="F6" s="76"/>
      <c r="G6" s="76"/>
      <c r="H6" s="76"/>
      <c r="I6" s="76"/>
      <c r="J6" s="39" t="s">
        <v>11</v>
      </c>
      <c r="K6" s="39" t="s">
        <v>120</v>
      </c>
    </row>
    <row r="7" spans="1:11" ht="11.25">
      <c r="A7" s="47" t="s">
        <v>51</v>
      </c>
      <c r="B7" s="35" t="s">
        <v>52</v>
      </c>
      <c r="C7" s="35" t="s">
        <v>53</v>
      </c>
      <c r="D7" s="35" t="s">
        <v>54</v>
      </c>
      <c r="E7" s="35" t="s">
        <v>55</v>
      </c>
      <c r="F7" s="35" t="s">
        <v>56</v>
      </c>
      <c r="G7" s="35" t="s">
        <v>57</v>
      </c>
      <c r="H7" s="35" t="s">
        <v>58</v>
      </c>
      <c r="I7" s="35" t="s">
        <v>126</v>
      </c>
      <c r="J7" s="35" t="s">
        <v>277</v>
      </c>
      <c r="K7" s="35" t="s">
        <v>278</v>
      </c>
    </row>
    <row r="8" spans="1:11" ht="12.75" customHeight="1">
      <c r="A8" s="50" t="s">
        <v>236</v>
      </c>
      <c r="B8" s="35" t="s">
        <v>21</v>
      </c>
      <c r="C8" s="35" t="s">
        <v>40</v>
      </c>
      <c r="D8" s="35" t="s">
        <v>59</v>
      </c>
      <c r="E8" s="40">
        <f aca="true" t="shared" si="0" ref="E8:E75">SUM(F8:J8)</f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</row>
    <row r="9" spans="1:20" ht="12.75" customHeight="1">
      <c r="A9" s="50" t="s">
        <v>237</v>
      </c>
      <c r="B9" s="35" t="s">
        <v>60</v>
      </c>
      <c r="C9" s="35" t="s">
        <v>40</v>
      </c>
      <c r="D9" s="35" t="s">
        <v>59</v>
      </c>
      <c r="E9" s="40">
        <f t="shared" si="0"/>
        <v>0</v>
      </c>
      <c r="F9" s="40">
        <f aca="true" t="shared" si="1" ref="F9:K9">F8+F10+F21-F23+F94-F98</f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1"/>
      <c r="M9" s="41"/>
      <c r="N9" s="41"/>
      <c r="O9" s="41"/>
      <c r="P9" s="41"/>
      <c r="Q9" s="41"/>
      <c r="R9" s="41"/>
      <c r="S9" s="41"/>
      <c r="T9" s="41"/>
    </row>
    <row r="10" spans="1:20" ht="11.25">
      <c r="A10" s="48" t="s">
        <v>61</v>
      </c>
      <c r="B10" s="49" t="s">
        <v>62</v>
      </c>
      <c r="C10" s="49"/>
      <c r="D10" s="35"/>
      <c r="E10" s="59">
        <f t="shared" si="0"/>
        <v>73307145.92</v>
      </c>
      <c r="F10" s="59">
        <f aca="true" t="shared" si="2" ref="F10:K10">SUM(F11,F12,F15:F18)</f>
        <v>72857135.92</v>
      </c>
      <c r="G10" s="59">
        <f t="shared" si="2"/>
        <v>0</v>
      </c>
      <c r="H10" s="59">
        <f t="shared" si="2"/>
        <v>0</v>
      </c>
      <c r="I10" s="59">
        <f t="shared" si="2"/>
        <v>0</v>
      </c>
      <c r="J10" s="59">
        <f t="shared" si="2"/>
        <v>450010</v>
      </c>
      <c r="K10" s="59">
        <f t="shared" si="2"/>
        <v>0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11" ht="22.5" customHeight="1">
      <c r="A11" s="51" t="s">
        <v>63</v>
      </c>
      <c r="B11" s="35" t="s">
        <v>64</v>
      </c>
      <c r="C11" s="35" t="s">
        <v>24</v>
      </c>
      <c r="D11" s="35"/>
      <c r="E11" s="40">
        <f t="shared" si="0"/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ht="24.75" customHeight="1">
      <c r="A12" s="51" t="s">
        <v>65</v>
      </c>
      <c r="B12" s="35" t="s">
        <v>66</v>
      </c>
      <c r="C12" s="35" t="s">
        <v>12</v>
      </c>
      <c r="D12" s="35"/>
      <c r="E12" s="40">
        <f t="shared" si="0"/>
        <v>73307145.92</v>
      </c>
      <c r="F12" s="40">
        <f aca="true" t="shared" si="3" ref="F12:K12">SUM(F13:F14)</f>
        <v>72857135.92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450010</v>
      </c>
      <c r="K12" s="40">
        <f t="shared" si="3"/>
        <v>0</v>
      </c>
    </row>
    <row r="13" spans="1:11" ht="27.75" customHeight="1">
      <c r="A13" s="60" t="s">
        <v>284</v>
      </c>
      <c r="B13" s="38" t="s">
        <v>288</v>
      </c>
      <c r="C13" s="35" t="s">
        <v>12</v>
      </c>
      <c r="D13" s="35"/>
      <c r="E13" s="40">
        <f t="shared" si="0"/>
        <v>73307145.92</v>
      </c>
      <c r="F13" s="40">
        <v>72857135.92</v>
      </c>
      <c r="G13" s="40">
        <v>0</v>
      </c>
      <c r="H13" s="40">
        <v>0</v>
      </c>
      <c r="I13" s="40">
        <v>0</v>
      </c>
      <c r="J13" s="40">
        <v>450010</v>
      </c>
      <c r="K13" s="40">
        <v>0</v>
      </c>
    </row>
    <row r="14" spans="1:11" ht="10.5" customHeight="1">
      <c r="A14" s="60" t="s">
        <v>285</v>
      </c>
      <c r="B14" s="38" t="s">
        <v>289</v>
      </c>
      <c r="C14" s="35" t="s">
        <v>283</v>
      </c>
      <c r="D14" s="35"/>
      <c r="E14" s="40">
        <f t="shared" si="0"/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ht="10.5" customHeight="1">
      <c r="A15" s="60" t="s">
        <v>67</v>
      </c>
      <c r="B15" s="38" t="s">
        <v>68</v>
      </c>
      <c r="C15" s="35" t="s">
        <v>23</v>
      </c>
      <c r="D15" s="35"/>
      <c r="E15" s="40">
        <f t="shared" si="0"/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ht="10.5" customHeight="1">
      <c r="A16" s="60" t="s">
        <v>69</v>
      </c>
      <c r="B16" s="38" t="s">
        <v>70</v>
      </c>
      <c r="C16" s="35" t="s">
        <v>37</v>
      </c>
      <c r="D16" s="35"/>
      <c r="E16" s="40">
        <f t="shared" si="0"/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10.5" customHeight="1">
      <c r="A17" s="60" t="s">
        <v>71</v>
      </c>
      <c r="B17" s="38" t="s">
        <v>72</v>
      </c>
      <c r="C17" s="35" t="s">
        <v>13</v>
      </c>
      <c r="D17" s="35"/>
      <c r="E17" s="40">
        <f t="shared" si="0"/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10.5" customHeight="1">
      <c r="A18" s="60" t="s">
        <v>73</v>
      </c>
      <c r="B18" s="38" t="s">
        <v>74</v>
      </c>
      <c r="C18" s="35" t="s">
        <v>264</v>
      </c>
      <c r="D18" s="35"/>
      <c r="E18" s="40">
        <f t="shared" si="0"/>
        <v>0</v>
      </c>
      <c r="F18" s="40">
        <f aca="true" t="shared" si="4" ref="F18:K18">SUM(F19:F20)</f>
        <v>0</v>
      </c>
      <c r="G18" s="40">
        <f t="shared" si="4"/>
        <v>0</v>
      </c>
      <c r="H18" s="40">
        <f t="shared" si="4"/>
        <v>0</v>
      </c>
      <c r="I18" s="40">
        <f t="shared" si="4"/>
        <v>0</v>
      </c>
      <c r="J18" s="40">
        <f t="shared" si="4"/>
        <v>0</v>
      </c>
      <c r="K18" s="40">
        <f t="shared" si="4"/>
        <v>0</v>
      </c>
    </row>
    <row r="19" spans="1:11" ht="27" customHeight="1">
      <c r="A19" s="60" t="s">
        <v>281</v>
      </c>
      <c r="B19" s="38" t="s">
        <v>286</v>
      </c>
      <c r="C19" s="35" t="s">
        <v>279</v>
      </c>
      <c r="D19" s="35"/>
      <c r="E19" s="40">
        <f t="shared" si="0"/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ht="10.5" customHeight="1">
      <c r="A20" s="60" t="s">
        <v>282</v>
      </c>
      <c r="B20" s="38" t="s">
        <v>287</v>
      </c>
      <c r="C20" s="35" t="s">
        <v>280</v>
      </c>
      <c r="D20" s="35"/>
      <c r="E20" s="40">
        <f t="shared" si="0"/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ht="12.75" customHeight="1">
      <c r="A21" s="48" t="s">
        <v>273</v>
      </c>
      <c r="B21" s="35" t="s">
        <v>75</v>
      </c>
      <c r="C21" s="35" t="s">
        <v>59</v>
      </c>
      <c r="D21" s="35"/>
      <c r="E21" s="59">
        <f t="shared" si="0"/>
        <v>0</v>
      </c>
      <c r="F21" s="59">
        <f aca="true" t="shared" si="5" ref="F21:K21">F22</f>
        <v>0</v>
      </c>
      <c r="G21" s="59">
        <f t="shared" si="5"/>
        <v>0</v>
      </c>
      <c r="H21" s="59">
        <f t="shared" si="5"/>
        <v>0</v>
      </c>
      <c r="I21" s="59">
        <f t="shared" si="5"/>
        <v>0</v>
      </c>
      <c r="J21" s="59">
        <f t="shared" si="5"/>
        <v>0</v>
      </c>
      <c r="K21" s="59">
        <f t="shared" si="5"/>
        <v>0</v>
      </c>
    </row>
    <row r="22" spans="1:11" ht="33.75" customHeight="1">
      <c r="A22" s="51" t="s">
        <v>76</v>
      </c>
      <c r="B22" s="35" t="s">
        <v>77</v>
      </c>
      <c r="C22" s="35" t="s">
        <v>40</v>
      </c>
      <c r="D22" s="35"/>
      <c r="E22" s="40">
        <f t="shared" si="0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ht="10.5" customHeight="1">
      <c r="A23" s="48" t="s">
        <v>78</v>
      </c>
      <c r="B23" s="49" t="s">
        <v>79</v>
      </c>
      <c r="C23" s="49" t="s">
        <v>59</v>
      </c>
      <c r="D23" s="35"/>
      <c r="E23" s="59">
        <f t="shared" si="0"/>
        <v>73307145.92</v>
      </c>
      <c r="F23" s="59">
        <f>F24+F44+F48+F62+F64</f>
        <v>72857135.92</v>
      </c>
      <c r="G23" s="59">
        <f>G24+G44+G48+G62+G64+G92</f>
        <v>0</v>
      </c>
      <c r="H23" s="59">
        <f>H24+H44+H48+H62+H64+H92</f>
        <v>0</v>
      </c>
      <c r="I23" s="59">
        <f>I24+I44+I48+I62+I64+I92</f>
        <v>0</v>
      </c>
      <c r="J23" s="59">
        <f>J24+J44+J48+J62+J64+J92</f>
        <v>450010</v>
      </c>
      <c r="K23" s="59">
        <f>K24+K44+K48+K62+K64+K92</f>
        <v>0</v>
      </c>
    </row>
    <row r="24" spans="1:11" ht="22.5" customHeight="1">
      <c r="A24" s="53" t="s">
        <v>80</v>
      </c>
      <c r="B24" s="35" t="s">
        <v>81</v>
      </c>
      <c r="C24" s="35" t="s">
        <v>59</v>
      </c>
      <c r="D24" s="35"/>
      <c r="E24" s="40">
        <f t="shared" si="0"/>
        <v>62881676.26</v>
      </c>
      <c r="F24" s="40">
        <f aca="true" t="shared" si="6" ref="F24:K24">F25+F30+F37</f>
        <v>62621276.26</v>
      </c>
      <c r="G24" s="40">
        <f t="shared" si="6"/>
        <v>0</v>
      </c>
      <c r="H24" s="40">
        <f t="shared" si="6"/>
        <v>0</v>
      </c>
      <c r="I24" s="40">
        <f t="shared" si="6"/>
        <v>0</v>
      </c>
      <c r="J24" s="40">
        <f t="shared" si="6"/>
        <v>260400</v>
      </c>
      <c r="K24" s="40">
        <f t="shared" si="6"/>
        <v>0</v>
      </c>
    </row>
    <row r="25" spans="1:20" ht="22.5" customHeight="1">
      <c r="A25" s="52" t="s">
        <v>82</v>
      </c>
      <c r="B25" s="35" t="s">
        <v>83</v>
      </c>
      <c r="C25" s="35" t="s">
        <v>17</v>
      </c>
      <c r="D25" s="35"/>
      <c r="E25" s="40">
        <f t="shared" si="0"/>
        <v>48335665.01</v>
      </c>
      <c r="F25" s="40">
        <f>SUM(F26:F29)</f>
        <v>48135665.01</v>
      </c>
      <c r="G25" s="40">
        <f>SUM(G26:G29)</f>
        <v>0</v>
      </c>
      <c r="H25" s="40">
        <f>SUM(H26:H29)</f>
        <v>0</v>
      </c>
      <c r="I25" s="40">
        <f>SUM(I26:I29)</f>
        <v>0</v>
      </c>
      <c r="J25" s="40">
        <f>SUM(J26:J29)</f>
        <v>200000</v>
      </c>
      <c r="K25" s="40">
        <f>SUM(K26:T29)</f>
        <v>0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11" ht="22.5" customHeight="1">
      <c r="A26" s="43" t="s">
        <v>268</v>
      </c>
      <c r="B26" s="35"/>
      <c r="C26" s="35"/>
      <c r="D26" s="35" t="s">
        <v>127</v>
      </c>
      <c r="E26" s="40">
        <f t="shared" si="0"/>
        <v>44166124.78</v>
      </c>
      <c r="F26" s="40">
        <v>43966124.78</v>
      </c>
      <c r="G26" s="40">
        <v>0</v>
      </c>
      <c r="H26" s="40">
        <v>0</v>
      </c>
      <c r="I26" s="40">
        <v>0</v>
      </c>
      <c r="J26" s="40">
        <v>200000</v>
      </c>
      <c r="K26" s="40">
        <v>0</v>
      </c>
    </row>
    <row r="27" spans="1:11" ht="22.5" customHeight="1">
      <c r="A27" s="43" t="s">
        <v>270</v>
      </c>
      <c r="B27" s="35"/>
      <c r="C27" s="35"/>
      <c r="D27" s="35" t="s">
        <v>127</v>
      </c>
      <c r="E27" s="40">
        <f t="shared" si="0"/>
        <v>3664793.65</v>
      </c>
      <c r="F27" s="40">
        <v>3664793.65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ht="38.25" customHeight="1">
      <c r="A28" s="43" t="s">
        <v>269</v>
      </c>
      <c r="B28" s="44"/>
      <c r="C28" s="44"/>
      <c r="D28" s="44" t="s">
        <v>127</v>
      </c>
      <c r="E28" s="40">
        <f t="shared" si="0"/>
        <v>254746.58</v>
      </c>
      <c r="F28" s="42">
        <v>254746.58</v>
      </c>
      <c r="G28" s="42">
        <v>0</v>
      </c>
      <c r="H28" s="42">
        <v>0</v>
      </c>
      <c r="I28" s="42">
        <v>0</v>
      </c>
      <c r="J28" s="42">
        <v>0</v>
      </c>
      <c r="K28" s="40">
        <v>0</v>
      </c>
    </row>
    <row r="29" spans="1:11" ht="22.5" customHeight="1">
      <c r="A29" s="43" t="s">
        <v>142</v>
      </c>
      <c r="B29" s="35"/>
      <c r="C29" s="35"/>
      <c r="D29" s="35" t="s">
        <v>128</v>
      </c>
      <c r="E29" s="40">
        <f t="shared" si="0"/>
        <v>250000</v>
      </c>
      <c r="F29" s="40">
        <v>250000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20" ht="10.5" customHeight="1">
      <c r="A30" s="52" t="s">
        <v>84</v>
      </c>
      <c r="B30" s="35" t="s">
        <v>85</v>
      </c>
      <c r="C30" s="35" t="s">
        <v>16</v>
      </c>
      <c r="D30" s="35"/>
      <c r="E30" s="40">
        <f t="shared" si="0"/>
        <v>0</v>
      </c>
      <c r="F30" s="40">
        <f>SUM(F31:F36)</f>
        <v>0</v>
      </c>
      <c r="G30" s="40">
        <f>SUM(G31:G36)</f>
        <v>0</v>
      </c>
      <c r="H30" s="40">
        <f>SUM(H31:H36)</f>
        <v>0</v>
      </c>
      <c r="I30" s="40">
        <f>SUM(I31:I36)</f>
        <v>0</v>
      </c>
      <c r="J30" s="42">
        <f>SUM(J31:J36)</f>
        <v>0</v>
      </c>
      <c r="K30" s="40">
        <f>SUM(K31:T36)</f>
        <v>0</v>
      </c>
      <c r="L30" s="41"/>
      <c r="M30" s="41"/>
      <c r="N30" s="41"/>
      <c r="O30" s="41"/>
      <c r="P30" s="41"/>
      <c r="Q30" s="41"/>
      <c r="R30" s="41"/>
      <c r="S30" s="41"/>
      <c r="T30" s="41"/>
    </row>
    <row r="31" spans="1:11" ht="21" customHeight="1">
      <c r="A31" s="43" t="s">
        <v>129</v>
      </c>
      <c r="B31" s="35"/>
      <c r="C31" s="35"/>
      <c r="D31" s="35" t="s">
        <v>130</v>
      </c>
      <c r="E31" s="40">
        <f t="shared" si="0"/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ht="22.5" customHeight="1">
      <c r="A32" s="43" t="s">
        <v>143</v>
      </c>
      <c r="B32" s="35"/>
      <c r="C32" s="35"/>
      <c r="D32" s="35" t="s">
        <v>132</v>
      </c>
      <c r="E32" s="40">
        <f t="shared" si="0"/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</row>
    <row r="33" spans="1:11" ht="10.5" customHeight="1">
      <c r="A33" s="43" t="s">
        <v>144</v>
      </c>
      <c r="B33" s="35"/>
      <c r="C33" s="35"/>
      <c r="D33" s="35" t="s">
        <v>133</v>
      </c>
      <c r="E33" s="40">
        <f t="shared" si="0"/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</row>
    <row r="34" spans="1:11" ht="10.5" customHeight="1">
      <c r="A34" s="43" t="s">
        <v>145</v>
      </c>
      <c r="B34" s="35"/>
      <c r="C34" s="35"/>
      <c r="D34" s="35" t="s">
        <v>131</v>
      </c>
      <c r="E34" s="40">
        <f t="shared" si="0"/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</row>
    <row r="35" spans="1:11" ht="10.5" customHeight="1">
      <c r="A35" s="43" t="s">
        <v>146</v>
      </c>
      <c r="B35" s="35"/>
      <c r="C35" s="35"/>
      <c r="D35" s="35" t="s">
        <v>128</v>
      </c>
      <c r="E35" s="40">
        <f t="shared" si="0"/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spans="1:11" ht="10.5" customHeight="1">
      <c r="A36" s="43" t="s">
        <v>147</v>
      </c>
      <c r="B36" s="35"/>
      <c r="C36" s="35"/>
      <c r="D36" s="35" t="s">
        <v>134</v>
      </c>
      <c r="E36" s="40">
        <f t="shared" si="0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22.5" customHeight="1">
      <c r="A37" s="52" t="s">
        <v>86</v>
      </c>
      <c r="B37" s="35" t="s">
        <v>87</v>
      </c>
      <c r="C37" s="35" t="s">
        <v>15</v>
      </c>
      <c r="D37" s="35"/>
      <c r="E37" s="40">
        <f t="shared" si="0"/>
        <v>14546011.25</v>
      </c>
      <c r="F37" s="40">
        <f aca="true" t="shared" si="7" ref="F37:K37">SUM(F38:F43)</f>
        <v>14485611.25</v>
      </c>
      <c r="G37" s="40">
        <f t="shared" si="7"/>
        <v>0</v>
      </c>
      <c r="H37" s="40">
        <f t="shared" si="7"/>
        <v>0</v>
      </c>
      <c r="I37" s="40">
        <f t="shared" si="7"/>
        <v>0</v>
      </c>
      <c r="J37" s="40">
        <f t="shared" si="7"/>
        <v>60400</v>
      </c>
      <c r="K37" s="40">
        <f t="shared" si="7"/>
        <v>0</v>
      </c>
    </row>
    <row r="38" spans="1:11" ht="22.5" customHeight="1">
      <c r="A38" s="43" t="s">
        <v>148</v>
      </c>
      <c r="B38" s="43"/>
      <c r="C38" s="35"/>
      <c r="D38" s="35" t="s">
        <v>136</v>
      </c>
      <c r="E38" s="40">
        <f t="shared" si="0"/>
        <v>14546011.25</v>
      </c>
      <c r="F38" s="40">
        <v>14485611.25</v>
      </c>
      <c r="G38" s="40">
        <v>0</v>
      </c>
      <c r="H38" s="40">
        <v>0</v>
      </c>
      <c r="I38" s="40">
        <v>0</v>
      </c>
      <c r="J38" s="40">
        <v>60400</v>
      </c>
      <c r="K38" s="40">
        <v>0</v>
      </c>
    </row>
    <row r="39" spans="1:11" ht="11.25" customHeight="1">
      <c r="A39" s="43" t="s">
        <v>149</v>
      </c>
      <c r="B39" s="43"/>
      <c r="C39" s="35"/>
      <c r="D39" s="35" t="s">
        <v>137</v>
      </c>
      <c r="E39" s="40">
        <f t="shared" si="0"/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</row>
    <row r="40" spans="1:11" ht="11.25" customHeight="1">
      <c r="A40" s="43" t="s">
        <v>150</v>
      </c>
      <c r="B40" s="43"/>
      <c r="C40" s="35"/>
      <c r="D40" s="35" t="s">
        <v>131</v>
      </c>
      <c r="E40" s="40">
        <f t="shared" si="0"/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</row>
    <row r="41" spans="1:11" ht="11.25" customHeight="1">
      <c r="A41" s="43" t="s">
        <v>142</v>
      </c>
      <c r="B41" s="43"/>
      <c r="C41" s="35"/>
      <c r="D41" s="35" t="s">
        <v>128</v>
      </c>
      <c r="E41" s="40">
        <f t="shared" si="0"/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</row>
    <row r="42" spans="1:11" ht="24.75" customHeight="1">
      <c r="A42" s="43" t="s">
        <v>147</v>
      </c>
      <c r="B42" s="43"/>
      <c r="C42" s="35"/>
      <c r="D42" s="35" t="s">
        <v>134</v>
      </c>
      <c r="E42" s="40">
        <f t="shared" si="0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</row>
    <row r="43" spans="1:11" ht="11.25" customHeight="1">
      <c r="A43" s="43" t="s">
        <v>151</v>
      </c>
      <c r="B43" s="43"/>
      <c r="C43" s="35"/>
      <c r="D43" s="35" t="s">
        <v>90</v>
      </c>
      <c r="E43" s="40">
        <f t="shared" si="0"/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pans="1:11" ht="10.5" customHeight="1">
      <c r="A44" s="53" t="s">
        <v>88</v>
      </c>
      <c r="B44" s="35" t="s">
        <v>89</v>
      </c>
      <c r="C44" s="35" t="s">
        <v>90</v>
      </c>
      <c r="D44" s="35"/>
      <c r="E44" s="40">
        <f t="shared" si="0"/>
        <v>0</v>
      </c>
      <c r="F44" s="40">
        <f aca="true" t="shared" si="8" ref="F44:K44">SUM(F45:F47)</f>
        <v>0</v>
      </c>
      <c r="G44" s="40">
        <f t="shared" si="8"/>
        <v>0</v>
      </c>
      <c r="H44" s="40">
        <f t="shared" si="8"/>
        <v>0</v>
      </c>
      <c r="I44" s="40">
        <f t="shared" si="8"/>
        <v>0</v>
      </c>
      <c r="J44" s="40">
        <f t="shared" si="8"/>
        <v>0</v>
      </c>
      <c r="K44" s="40">
        <f t="shared" si="8"/>
        <v>0</v>
      </c>
    </row>
    <row r="45" spans="1:11" ht="21.75" customHeight="1">
      <c r="A45" s="43" t="s">
        <v>138</v>
      </c>
      <c r="B45" s="35" t="s">
        <v>91</v>
      </c>
      <c r="C45" s="35" t="s">
        <v>22</v>
      </c>
      <c r="D45" s="35"/>
      <c r="E45" s="40">
        <f t="shared" si="0"/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</row>
    <row r="46" spans="1:11" ht="22.5" customHeight="1">
      <c r="A46" s="43" t="s">
        <v>139</v>
      </c>
      <c r="B46" s="35"/>
      <c r="C46" s="35" t="s">
        <v>38</v>
      </c>
      <c r="D46" s="35"/>
      <c r="E46" s="40">
        <f t="shared" si="0"/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0.5" customHeight="1">
      <c r="A47" s="43" t="s">
        <v>152</v>
      </c>
      <c r="B47" s="35"/>
      <c r="C47" s="35" t="s">
        <v>93</v>
      </c>
      <c r="D47" s="35"/>
      <c r="E47" s="40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</row>
    <row r="48" spans="1:11" ht="10.5" customHeight="1">
      <c r="A48" s="55" t="s">
        <v>94</v>
      </c>
      <c r="B48" s="35" t="s">
        <v>95</v>
      </c>
      <c r="C48" s="35" t="s">
        <v>96</v>
      </c>
      <c r="D48" s="35"/>
      <c r="E48" s="40">
        <f t="shared" si="0"/>
        <v>253400</v>
      </c>
      <c r="F48" s="40">
        <f aca="true" t="shared" si="9" ref="F48:K48">F56+F52+F49</f>
        <v>253400</v>
      </c>
      <c r="G48" s="40">
        <f t="shared" si="9"/>
        <v>0</v>
      </c>
      <c r="H48" s="40">
        <f t="shared" si="9"/>
        <v>0</v>
      </c>
      <c r="I48" s="40">
        <f t="shared" si="9"/>
        <v>0</v>
      </c>
      <c r="J48" s="40">
        <f t="shared" si="9"/>
        <v>0</v>
      </c>
      <c r="K48" s="40">
        <f t="shared" si="9"/>
        <v>0</v>
      </c>
    </row>
    <row r="49" spans="1:11" ht="21.75" customHeight="1">
      <c r="A49" s="52" t="s">
        <v>97</v>
      </c>
      <c r="B49" s="35" t="s">
        <v>98</v>
      </c>
      <c r="C49" s="35" t="s">
        <v>20</v>
      </c>
      <c r="D49" s="35"/>
      <c r="E49" s="40">
        <f t="shared" si="0"/>
        <v>246400</v>
      </c>
      <c r="F49" s="40">
        <f aca="true" t="shared" si="10" ref="F49:K49">SUM(F50:F51)</f>
        <v>246400</v>
      </c>
      <c r="G49" s="40">
        <f t="shared" si="10"/>
        <v>0</v>
      </c>
      <c r="H49" s="40">
        <f t="shared" si="10"/>
        <v>0</v>
      </c>
      <c r="I49" s="40">
        <f t="shared" si="10"/>
        <v>0</v>
      </c>
      <c r="J49" s="40">
        <f t="shared" si="10"/>
        <v>0</v>
      </c>
      <c r="K49" s="40">
        <f t="shared" si="10"/>
        <v>0</v>
      </c>
    </row>
    <row r="50" spans="1:11" ht="11.25" customHeight="1">
      <c r="A50" s="43" t="s">
        <v>140</v>
      </c>
      <c r="B50" s="35"/>
      <c r="C50" s="35"/>
      <c r="D50" s="38" t="s">
        <v>238</v>
      </c>
      <c r="E50" s="40">
        <f t="shared" si="0"/>
        <v>77500</v>
      </c>
      <c r="F50" s="40">
        <v>77500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</row>
    <row r="51" spans="1:11" ht="11.25" customHeight="1">
      <c r="A51" s="43" t="s">
        <v>141</v>
      </c>
      <c r="B51" s="35"/>
      <c r="C51" s="35"/>
      <c r="D51" s="38" t="s">
        <v>238</v>
      </c>
      <c r="E51" s="40">
        <f t="shared" si="0"/>
        <v>168900</v>
      </c>
      <c r="F51" s="40">
        <v>168900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</row>
    <row r="52" spans="1:11" ht="21.75" customHeight="1">
      <c r="A52" s="52" t="s">
        <v>99</v>
      </c>
      <c r="B52" s="35" t="s">
        <v>100</v>
      </c>
      <c r="C52" s="35" t="s">
        <v>19</v>
      </c>
      <c r="D52" s="38"/>
      <c r="E52" s="40">
        <f t="shared" si="0"/>
        <v>7000</v>
      </c>
      <c r="F52" s="40">
        <f aca="true" t="shared" si="11" ref="F52:K52">SUM(F53:F55)</f>
        <v>7000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</row>
    <row r="53" spans="1:11" ht="11.25" customHeight="1">
      <c r="A53" s="43" t="s">
        <v>153</v>
      </c>
      <c r="B53" s="35"/>
      <c r="C53" s="35"/>
      <c r="D53" s="38" t="s">
        <v>238</v>
      </c>
      <c r="E53" s="40">
        <f t="shared" si="0"/>
        <v>7000</v>
      </c>
      <c r="F53" s="40">
        <v>7000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</row>
    <row r="54" spans="1:11" ht="11.25" customHeight="1">
      <c r="A54" s="43" t="s">
        <v>154</v>
      </c>
      <c r="B54" s="35"/>
      <c r="C54" s="35"/>
      <c r="D54" s="38" t="s">
        <v>238</v>
      </c>
      <c r="E54" s="40">
        <f t="shared" si="0"/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</row>
    <row r="55" spans="1:11" ht="11.25" customHeight="1">
      <c r="A55" s="43" t="s">
        <v>155</v>
      </c>
      <c r="B55" s="35"/>
      <c r="C55" s="35"/>
      <c r="D55" s="38" t="s">
        <v>238</v>
      </c>
      <c r="E55" s="40">
        <f t="shared" si="0"/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10.5" customHeight="1">
      <c r="A56" s="52" t="s">
        <v>101</v>
      </c>
      <c r="B56" s="35" t="s">
        <v>102</v>
      </c>
      <c r="C56" s="35" t="s">
        <v>18</v>
      </c>
      <c r="D56" s="38"/>
      <c r="E56" s="40">
        <f t="shared" si="0"/>
        <v>0</v>
      </c>
      <c r="F56" s="40">
        <f aca="true" t="shared" si="12" ref="F56:K56">SUM(F57:F61)</f>
        <v>0</v>
      </c>
      <c r="G56" s="40">
        <f t="shared" si="12"/>
        <v>0</v>
      </c>
      <c r="H56" s="40">
        <f t="shared" si="12"/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</row>
    <row r="57" spans="1:11" ht="10.5" customHeight="1">
      <c r="A57" s="43" t="s">
        <v>260</v>
      </c>
      <c r="B57" s="35"/>
      <c r="C57" s="35"/>
      <c r="D57" s="38" t="s">
        <v>238</v>
      </c>
      <c r="E57" s="40">
        <f t="shared" si="0"/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</row>
    <row r="58" spans="1:11" ht="10.5" customHeight="1">
      <c r="A58" s="43" t="s">
        <v>261</v>
      </c>
      <c r="B58" s="35"/>
      <c r="C58" s="35"/>
      <c r="D58" s="38" t="s">
        <v>256</v>
      </c>
      <c r="E58" s="40">
        <f t="shared" si="0"/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10.5" customHeight="1">
      <c r="A59" s="43" t="s">
        <v>262</v>
      </c>
      <c r="B59" s="35"/>
      <c r="C59" s="35"/>
      <c r="D59" s="38" t="s">
        <v>257</v>
      </c>
      <c r="E59" s="40">
        <f t="shared" si="0"/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</row>
    <row r="60" spans="1:11" ht="11.25" customHeight="1">
      <c r="A60" s="43" t="s">
        <v>263</v>
      </c>
      <c r="B60" s="35"/>
      <c r="C60" s="35"/>
      <c r="D60" s="38" t="s">
        <v>258</v>
      </c>
      <c r="E60" s="40">
        <f t="shared" si="0"/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</row>
    <row r="61" spans="1:11" ht="11.25" customHeight="1">
      <c r="A61" s="54" t="s">
        <v>265</v>
      </c>
      <c r="B61" s="35"/>
      <c r="C61" s="35"/>
      <c r="D61" s="38" t="s">
        <v>259</v>
      </c>
      <c r="E61" s="40">
        <f t="shared" si="0"/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</row>
    <row r="62" spans="1:11" ht="10.5" customHeight="1">
      <c r="A62" s="55" t="s">
        <v>103</v>
      </c>
      <c r="B62" s="35" t="s">
        <v>104</v>
      </c>
      <c r="C62" s="35" t="s">
        <v>36</v>
      </c>
      <c r="D62" s="35"/>
      <c r="E62" s="40">
        <f t="shared" si="0"/>
        <v>0</v>
      </c>
      <c r="F62" s="40">
        <f aca="true" t="shared" si="13" ref="F62:K62">F63</f>
        <v>0</v>
      </c>
      <c r="G62" s="40">
        <f t="shared" si="13"/>
        <v>0</v>
      </c>
      <c r="H62" s="40">
        <f t="shared" si="13"/>
        <v>0</v>
      </c>
      <c r="I62" s="40">
        <f t="shared" si="13"/>
        <v>0</v>
      </c>
      <c r="J62" s="40">
        <f t="shared" si="13"/>
        <v>0</v>
      </c>
      <c r="K62" s="40">
        <f t="shared" si="13"/>
        <v>0</v>
      </c>
    </row>
    <row r="63" spans="1:11" ht="21.75" customHeight="1">
      <c r="A63" s="52" t="s">
        <v>105</v>
      </c>
      <c r="B63" s="35" t="s">
        <v>106</v>
      </c>
      <c r="C63" s="35" t="s">
        <v>39</v>
      </c>
      <c r="D63" s="35"/>
      <c r="E63" s="40">
        <f t="shared" si="0"/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</row>
    <row r="64" spans="1:11" ht="12.75" customHeight="1">
      <c r="A64" s="55" t="s">
        <v>239</v>
      </c>
      <c r="B64" s="35" t="s">
        <v>107</v>
      </c>
      <c r="C64" s="35" t="s">
        <v>59</v>
      </c>
      <c r="D64" s="35"/>
      <c r="E64" s="40">
        <f t="shared" si="0"/>
        <v>10172069.66</v>
      </c>
      <c r="F64" s="40">
        <f aca="true" t="shared" si="14" ref="F64:K64">F65+F71+F92</f>
        <v>9982459.66</v>
      </c>
      <c r="G64" s="40">
        <f t="shared" si="14"/>
        <v>0</v>
      </c>
      <c r="H64" s="40">
        <f>H65+H71+H92</f>
        <v>0</v>
      </c>
      <c r="I64" s="40">
        <f>I65+I71+I92</f>
        <v>0</v>
      </c>
      <c r="J64" s="40">
        <f t="shared" si="14"/>
        <v>189610</v>
      </c>
      <c r="K64" s="40">
        <f t="shared" si="14"/>
        <v>0</v>
      </c>
    </row>
    <row r="65" spans="1:11" ht="21.75" customHeight="1">
      <c r="A65" s="52" t="s">
        <v>108</v>
      </c>
      <c r="B65" s="35" t="s">
        <v>109</v>
      </c>
      <c r="C65" s="35" t="s">
        <v>27</v>
      </c>
      <c r="D65" s="35"/>
      <c r="E65" s="40">
        <f t="shared" si="0"/>
        <v>0</v>
      </c>
      <c r="F65" s="40">
        <f aca="true" t="shared" si="15" ref="F65:K65">SUM(F66:F70)</f>
        <v>0</v>
      </c>
      <c r="G65" s="40">
        <f t="shared" si="15"/>
        <v>0</v>
      </c>
      <c r="H65" s="40">
        <f t="shared" si="15"/>
        <v>0</v>
      </c>
      <c r="I65" s="40">
        <f t="shared" si="15"/>
        <v>0</v>
      </c>
      <c r="J65" s="40">
        <f t="shared" si="15"/>
        <v>0</v>
      </c>
      <c r="K65" s="40">
        <f t="shared" si="15"/>
        <v>0</v>
      </c>
    </row>
    <row r="66" spans="1:11" ht="11.25">
      <c r="A66" s="43" t="s">
        <v>149</v>
      </c>
      <c r="B66" s="35"/>
      <c r="C66" s="35"/>
      <c r="D66" s="35" t="s">
        <v>137</v>
      </c>
      <c r="E66" s="40">
        <f t="shared" si="0"/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</row>
    <row r="67" spans="1:11" ht="11.25">
      <c r="A67" s="43" t="s">
        <v>150</v>
      </c>
      <c r="B67" s="35"/>
      <c r="C67" s="35"/>
      <c r="D67" s="35" t="s">
        <v>131</v>
      </c>
      <c r="E67" s="40">
        <f t="shared" si="0"/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</row>
    <row r="68" spans="1:11" ht="11.25">
      <c r="A68" s="43" t="s">
        <v>35</v>
      </c>
      <c r="B68" s="35"/>
      <c r="C68" s="35"/>
      <c r="D68" s="35" t="s">
        <v>156</v>
      </c>
      <c r="E68" s="40">
        <f t="shared" si="0"/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</row>
    <row r="69" spans="1:11" ht="14.25" customHeight="1">
      <c r="A69" s="43" t="s">
        <v>159</v>
      </c>
      <c r="B69" s="35"/>
      <c r="C69" s="35"/>
      <c r="D69" s="35" t="s">
        <v>157</v>
      </c>
      <c r="E69" s="40">
        <f t="shared" si="0"/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</row>
    <row r="70" spans="1:11" ht="11.25">
      <c r="A70" s="43" t="s">
        <v>29</v>
      </c>
      <c r="B70" s="35"/>
      <c r="C70" s="35"/>
      <c r="D70" s="35" t="s">
        <v>158</v>
      </c>
      <c r="E70" s="40">
        <f t="shared" si="0"/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</row>
    <row r="71" spans="1:11" ht="11.25" customHeight="1">
      <c r="A71" s="52" t="s">
        <v>110</v>
      </c>
      <c r="B71" s="35" t="s">
        <v>111</v>
      </c>
      <c r="C71" s="35" t="s">
        <v>14</v>
      </c>
      <c r="D71" s="35"/>
      <c r="E71" s="40">
        <f t="shared" si="0"/>
        <v>5509201.260000001</v>
      </c>
      <c r="F71" s="40">
        <f>SUM(F72:F83)</f>
        <v>5319591.260000001</v>
      </c>
      <c r="G71" s="40">
        <f>SUM(G72:G83)</f>
        <v>0</v>
      </c>
      <c r="H71" s="40">
        <f>SUM(H72:H83)</f>
        <v>0</v>
      </c>
      <c r="I71" s="40">
        <f>SUM(I72:I83)</f>
        <v>0</v>
      </c>
      <c r="J71" s="40">
        <f>SUM(J72:J83)</f>
        <v>189610</v>
      </c>
      <c r="K71" s="40">
        <v>0</v>
      </c>
    </row>
    <row r="72" spans="1:11" ht="11.25" customHeight="1">
      <c r="A72" s="43" t="s">
        <v>135</v>
      </c>
      <c r="B72" s="35"/>
      <c r="C72" s="35"/>
      <c r="D72" s="35" t="s">
        <v>132</v>
      </c>
      <c r="E72" s="40">
        <f t="shared" si="0"/>
        <v>0</v>
      </c>
      <c r="F72" s="40"/>
      <c r="G72" s="40">
        <v>0</v>
      </c>
      <c r="H72" s="40">
        <v>0</v>
      </c>
      <c r="I72" s="40">
        <v>0</v>
      </c>
      <c r="J72" s="40">
        <v>0</v>
      </c>
      <c r="K72" s="40">
        <v>0</v>
      </c>
    </row>
    <row r="73" spans="1:11" ht="11.25" customHeight="1">
      <c r="A73" s="43" t="s">
        <v>32</v>
      </c>
      <c r="B73" s="35"/>
      <c r="C73" s="35"/>
      <c r="D73" s="35" t="s">
        <v>160</v>
      </c>
      <c r="E73" s="40">
        <f t="shared" si="0"/>
        <v>110000</v>
      </c>
      <c r="F73" s="62">
        <v>110000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</row>
    <row r="74" spans="1:11" ht="11.25" customHeight="1">
      <c r="A74" s="43" t="s">
        <v>30</v>
      </c>
      <c r="B74" s="35"/>
      <c r="C74" s="35"/>
      <c r="D74" s="35" t="s">
        <v>133</v>
      </c>
      <c r="E74" s="40">
        <f t="shared" si="0"/>
        <v>40000</v>
      </c>
      <c r="F74" s="62">
        <v>40000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</row>
    <row r="75" spans="1:11" ht="11.25" customHeight="1">
      <c r="A75" s="43" t="s">
        <v>34</v>
      </c>
      <c r="B75" s="35"/>
      <c r="C75" s="35"/>
      <c r="D75" s="35" t="s">
        <v>161</v>
      </c>
      <c r="E75" s="40">
        <f t="shared" si="0"/>
        <v>1210800</v>
      </c>
      <c r="F75" s="40">
        <v>1210800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</row>
    <row r="76" spans="1:11" ht="11.25" customHeight="1">
      <c r="A76" s="43" t="s">
        <v>33</v>
      </c>
      <c r="B76" s="35"/>
      <c r="C76" s="35"/>
      <c r="D76" s="35" t="s">
        <v>162</v>
      </c>
      <c r="E76" s="40">
        <f aca="true" t="shared" si="16" ref="E76:E99">SUM(F76:J76)</f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</row>
    <row r="77" spans="1:11" ht="11.25" customHeight="1">
      <c r="A77" s="43" t="s">
        <v>25</v>
      </c>
      <c r="B77" s="35"/>
      <c r="C77" s="35"/>
      <c r="D77" s="35" t="s">
        <v>137</v>
      </c>
      <c r="E77" s="40">
        <f t="shared" si="16"/>
        <v>600000</v>
      </c>
      <c r="F77" s="62">
        <v>600000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</row>
    <row r="78" spans="1:11" ht="11.25" customHeight="1">
      <c r="A78" s="43" t="s">
        <v>26</v>
      </c>
      <c r="B78" s="35"/>
      <c r="C78" s="35"/>
      <c r="D78" s="35" t="s">
        <v>131</v>
      </c>
      <c r="E78" s="40">
        <f t="shared" si="16"/>
        <v>450000</v>
      </c>
      <c r="F78" s="62">
        <v>400000</v>
      </c>
      <c r="G78" s="40">
        <v>0</v>
      </c>
      <c r="H78" s="40">
        <v>0</v>
      </c>
      <c r="I78" s="40">
        <v>0</v>
      </c>
      <c r="J78" s="40">
        <v>50000</v>
      </c>
      <c r="K78" s="40">
        <v>0</v>
      </c>
    </row>
    <row r="79" spans="1:11" ht="11.25" customHeight="1">
      <c r="A79" s="43" t="s">
        <v>166</v>
      </c>
      <c r="B79" s="35"/>
      <c r="C79" s="35"/>
      <c r="D79" s="35" t="s">
        <v>163</v>
      </c>
      <c r="E79" s="40">
        <f t="shared" si="16"/>
        <v>30000</v>
      </c>
      <c r="F79" s="62">
        <v>30000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</row>
    <row r="80" spans="1:11" ht="11.25" customHeight="1">
      <c r="A80" s="43" t="s">
        <v>167</v>
      </c>
      <c r="B80" s="35"/>
      <c r="C80" s="35"/>
      <c r="D80" s="35" t="s">
        <v>164</v>
      </c>
      <c r="E80" s="40">
        <f t="shared" si="16"/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</row>
    <row r="81" spans="1:11" ht="11.25" customHeight="1">
      <c r="A81" s="43" t="s">
        <v>168</v>
      </c>
      <c r="B81" s="35"/>
      <c r="C81" s="35"/>
      <c r="D81" s="35" t="s">
        <v>165</v>
      </c>
      <c r="E81" s="40">
        <f t="shared" si="16"/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</row>
    <row r="82" spans="1:11" ht="11.25" customHeight="1">
      <c r="A82" s="43" t="s">
        <v>35</v>
      </c>
      <c r="B82" s="35"/>
      <c r="C82" s="35"/>
      <c r="D82" s="35" t="s">
        <v>156</v>
      </c>
      <c r="E82" s="40">
        <f t="shared" si="16"/>
        <v>100000</v>
      </c>
      <c r="F82" s="40">
        <v>0</v>
      </c>
      <c r="G82" s="40">
        <v>0</v>
      </c>
      <c r="H82" s="40">
        <v>0</v>
      </c>
      <c r="I82" s="40">
        <v>0</v>
      </c>
      <c r="J82" s="40">
        <v>100000</v>
      </c>
      <c r="K82" s="40">
        <v>0</v>
      </c>
    </row>
    <row r="83" spans="1:11" ht="11.25" customHeight="1">
      <c r="A83" s="43" t="s">
        <v>169</v>
      </c>
      <c r="B83" s="35"/>
      <c r="C83" s="35"/>
      <c r="D83" s="35" t="s">
        <v>92</v>
      </c>
      <c r="E83" s="40">
        <f t="shared" si="16"/>
        <v>2968401.2600000007</v>
      </c>
      <c r="F83" s="40">
        <f aca="true" t="shared" si="17" ref="F83:K83">SUM(F84:F91)</f>
        <v>2928791.2600000007</v>
      </c>
      <c r="G83" s="40">
        <f t="shared" si="17"/>
        <v>0</v>
      </c>
      <c r="H83" s="40">
        <f t="shared" si="17"/>
        <v>0</v>
      </c>
      <c r="I83" s="40">
        <f t="shared" si="17"/>
        <v>0</v>
      </c>
      <c r="J83" s="40">
        <f t="shared" si="17"/>
        <v>39610</v>
      </c>
      <c r="K83" s="40">
        <f t="shared" si="17"/>
        <v>0</v>
      </c>
    </row>
    <row r="84" spans="1:11" ht="11.25" customHeight="1">
      <c r="A84" s="58" t="s">
        <v>176</v>
      </c>
      <c r="B84" s="35"/>
      <c r="C84" s="35"/>
      <c r="D84" s="35" t="s">
        <v>170</v>
      </c>
      <c r="E84" s="40">
        <f t="shared" si="16"/>
        <v>150000</v>
      </c>
      <c r="F84" s="62">
        <v>150000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</row>
    <row r="85" spans="1:11" ht="11.25" customHeight="1">
      <c r="A85" s="45" t="s">
        <v>31</v>
      </c>
      <c r="B85" s="35"/>
      <c r="C85" s="35"/>
      <c r="D85" s="35" t="s">
        <v>171</v>
      </c>
      <c r="E85" s="40">
        <f t="shared" si="16"/>
        <v>2083565.07</v>
      </c>
      <c r="F85" s="62">
        <v>2083565.07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</row>
    <row r="86" spans="1:11" ht="11.25" customHeight="1">
      <c r="A86" s="45" t="s">
        <v>177</v>
      </c>
      <c r="B86" s="35"/>
      <c r="C86" s="35"/>
      <c r="D86" s="35" t="s">
        <v>172</v>
      </c>
      <c r="E86" s="40">
        <f t="shared" si="16"/>
        <v>150000</v>
      </c>
      <c r="F86" s="62">
        <v>150000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</row>
    <row r="87" spans="1:11" ht="22.5" customHeight="1">
      <c r="A87" s="58" t="s">
        <v>178</v>
      </c>
      <c r="B87" s="35"/>
      <c r="C87" s="35"/>
      <c r="D87" s="35" t="s">
        <v>157</v>
      </c>
      <c r="E87" s="40">
        <f t="shared" si="16"/>
        <v>0</v>
      </c>
      <c r="F87" s="62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</row>
    <row r="88" spans="1:11" ht="11.25" customHeight="1">
      <c r="A88" s="45" t="s">
        <v>28</v>
      </c>
      <c r="B88" s="35"/>
      <c r="C88" s="35"/>
      <c r="D88" s="35" t="s">
        <v>173</v>
      </c>
      <c r="E88" s="40">
        <f t="shared" si="16"/>
        <v>237671.68</v>
      </c>
      <c r="F88" s="62">
        <v>237671.68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</row>
    <row r="89" spans="1:11" ht="11.25" customHeight="1">
      <c r="A89" s="45" t="s">
        <v>29</v>
      </c>
      <c r="B89" s="35"/>
      <c r="C89" s="35"/>
      <c r="D89" s="35" t="s">
        <v>158</v>
      </c>
      <c r="E89" s="40">
        <f t="shared" si="16"/>
        <v>347164.51</v>
      </c>
      <c r="F89" s="62">
        <v>307554.51</v>
      </c>
      <c r="G89" s="40">
        <v>0</v>
      </c>
      <c r="H89" s="40">
        <v>0</v>
      </c>
      <c r="I89" s="40"/>
      <c r="J89" s="40">
        <v>39610</v>
      </c>
      <c r="K89" s="40">
        <v>0</v>
      </c>
    </row>
    <row r="90" spans="1:11" ht="24" customHeight="1">
      <c r="A90" s="58" t="s">
        <v>179</v>
      </c>
      <c r="B90" s="35"/>
      <c r="C90" s="35"/>
      <c r="D90" s="35" t="s">
        <v>174</v>
      </c>
      <c r="E90" s="40">
        <f t="shared" si="16"/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</row>
    <row r="91" spans="1:11" ht="24" customHeight="1">
      <c r="A91" s="58" t="s">
        <v>180</v>
      </c>
      <c r="B91" s="35"/>
      <c r="C91" s="35"/>
      <c r="D91" s="35" t="s">
        <v>175</v>
      </c>
      <c r="E91" s="40">
        <f t="shared" si="16"/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</row>
    <row r="92" spans="1:11" ht="11.25">
      <c r="A92" s="52" t="s">
        <v>271</v>
      </c>
      <c r="B92" s="35" t="s">
        <v>272</v>
      </c>
      <c r="C92" s="35" t="s">
        <v>274</v>
      </c>
      <c r="D92" s="35"/>
      <c r="E92" s="40">
        <f t="shared" si="16"/>
        <v>4662868.4</v>
      </c>
      <c r="F92" s="40">
        <f aca="true" t="shared" si="18" ref="F92:K92">F93</f>
        <v>4662868.4</v>
      </c>
      <c r="G92" s="40">
        <f t="shared" si="18"/>
        <v>0</v>
      </c>
      <c r="H92" s="40">
        <f t="shared" si="18"/>
        <v>0</v>
      </c>
      <c r="I92" s="40">
        <f t="shared" si="18"/>
        <v>0</v>
      </c>
      <c r="J92" s="40">
        <f t="shared" si="18"/>
        <v>0</v>
      </c>
      <c r="K92" s="40">
        <f t="shared" si="18"/>
        <v>0</v>
      </c>
    </row>
    <row r="93" spans="1:11" ht="11.25">
      <c r="A93" s="43" t="s">
        <v>34</v>
      </c>
      <c r="B93" s="35"/>
      <c r="C93" s="35"/>
      <c r="D93" s="35" t="s">
        <v>161</v>
      </c>
      <c r="E93" s="40">
        <f t="shared" si="16"/>
        <v>4662868.4</v>
      </c>
      <c r="F93" s="40">
        <v>4662868.4</v>
      </c>
      <c r="G93" s="40"/>
      <c r="H93" s="40">
        <v>0</v>
      </c>
      <c r="I93" s="40">
        <v>0</v>
      </c>
      <c r="J93" s="40">
        <v>0</v>
      </c>
      <c r="K93" s="40">
        <v>0</v>
      </c>
    </row>
    <row r="94" spans="1:11" ht="12.75" customHeight="1">
      <c r="A94" s="48" t="s">
        <v>240</v>
      </c>
      <c r="B94" s="49" t="s">
        <v>112</v>
      </c>
      <c r="C94" s="49" t="s">
        <v>113</v>
      </c>
      <c r="D94" s="35"/>
      <c r="E94" s="59">
        <f t="shared" si="16"/>
        <v>0</v>
      </c>
      <c r="F94" s="59">
        <f aca="true" t="shared" si="19" ref="F94:K94">SUM(F95:F97)</f>
        <v>0</v>
      </c>
      <c r="G94" s="59">
        <f t="shared" si="19"/>
        <v>0</v>
      </c>
      <c r="H94" s="59">
        <f t="shared" si="19"/>
        <v>0</v>
      </c>
      <c r="I94" s="59">
        <f t="shared" si="19"/>
        <v>0</v>
      </c>
      <c r="J94" s="59">
        <f t="shared" si="19"/>
        <v>0</v>
      </c>
      <c r="K94" s="59">
        <f t="shared" si="19"/>
        <v>0</v>
      </c>
    </row>
    <row r="95" spans="1:11" ht="22.5" customHeight="1">
      <c r="A95" s="56" t="s">
        <v>241</v>
      </c>
      <c r="B95" s="35" t="s">
        <v>114</v>
      </c>
      <c r="C95" s="35"/>
      <c r="D95" s="35"/>
      <c r="E95" s="40">
        <f t="shared" si="16"/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</row>
    <row r="96" spans="1:11" ht="12.75" customHeight="1">
      <c r="A96" s="56" t="s">
        <v>242</v>
      </c>
      <c r="B96" s="35" t="s">
        <v>115</v>
      </c>
      <c r="C96" s="35"/>
      <c r="D96" s="35"/>
      <c r="E96" s="40">
        <f t="shared" si="16"/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</row>
    <row r="97" spans="1:11" ht="12.75" customHeight="1">
      <c r="A97" s="56" t="s">
        <v>243</v>
      </c>
      <c r="B97" s="35" t="s">
        <v>116</v>
      </c>
      <c r="C97" s="35"/>
      <c r="D97" s="35"/>
      <c r="E97" s="40">
        <f t="shared" si="16"/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</row>
    <row r="98" spans="1:11" ht="12.75" customHeight="1">
      <c r="A98" s="48" t="s">
        <v>244</v>
      </c>
      <c r="B98" s="49" t="s">
        <v>117</v>
      </c>
      <c r="C98" s="49" t="s">
        <v>59</v>
      </c>
      <c r="D98" s="35"/>
      <c r="E98" s="59">
        <f t="shared" si="16"/>
        <v>0</v>
      </c>
      <c r="F98" s="59">
        <f aca="true" t="shared" si="20" ref="F98:K98">F99</f>
        <v>0</v>
      </c>
      <c r="G98" s="59">
        <f t="shared" si="20"/>
        <v>0</v>
      </c>
      <c r="H98" s="59">
        <f t="shared" si="20"/>
        <v>0</v>
      </c>
      <c r="I98" s="59">
        <f t="shared" si="20"/>
        <v>0</v>
      </c>
      <c r="J98" s="59">
        <f t="shared" si="20"/>
        <v>0</v>
      </c>
      <c r="K98" s="59">
        <f t="shared" si="20"/>
        <v>0</v>
      </c>
    </row>
    <row r="99" spans="1:11" ht="22.5" customHeight="1">
      <c r="A99" s="56" t="s">
        <v>118</v>
      </c>
      <c r="B99" s="35" t="s">
        <v>119</v>
      </c>
      <c r="C99" s="35" t="s">
        <v>41</v>
      </c>
      <c r="D99" s="35"/>
      <c r="E99" s="40">
        <f t="shared" si="16"/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</row>
    <row r="100" spans="1:10" ht="11.25" customHeight="1">
      <c r="A100" s="57"/>
      <c r="B100" s="34"/>
      <c r="C100" s="34"/>
      <c r="D100" s="34"/>
      <c r="E100" s="34"/>
      <c r="F100" s="46"/>
      <c r="G100" s="46"/>
      <c r="H100" s="46"/>
      <c r="I100" s="46"/>
      <c r="J100" s="46"/>
    </row>
    <row r="101" ht="3" customHeight="1"/>
    <row r="102" ht="3" customHeight="1"/>
  </sheetData>
  <sheetProtection/>
  <mergeCells count="13">
    <mergeCell ref="F3:K3"/>
    <mergeCell ref="F4:F6"/>
    <mergeCell ref="G4:G6"/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38"/>
  <sheetViews>
    <sheetView tabSelected="1" zoomScaleSheetLayoutView="110" zoomScalePageLayoutView="0" workbookViewId="0" topLeftCell="A16">
      <selection activeCell="EA38" sqref="EA38"/>
    </sheetView>
  </sheetViews>
  <sheetFormatPr defaultColWidth="0.85546875" defaultRowHeight="12.75"/>
  <cols>
    <col min="1" max="120" width="0.85546875" style="32" customWidth="1"/>
    <col min="121" max="121" width="4.421875" style="32" customWidth="1"/>
    <col min="122" max="131" width="0.85546875" style="32" customWidth="1"/>
    <col min="132" max="132" width="6.00390625" style="32" customWidth="1"/>
    <col min="133" max="139" width="0.85546875" style="32" customWidth="1"/>
    <col min="140" max="140" width="4.421875" style="32" customWidth="1"/>
    <col min="141" max="16384" width="0.85546875" style="32" customWidth="1"/>
  </cols>
  <sheetData>
    <row r="1" spans="2:148" s="33" customFormat="1" ht="13.5" customHeight="1">
      <c r="B1" s="77" t="s">
        <v>255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</row>
    <row r="3" spans="1:148" ht="11.25" customHeight="1">
      <c r="A3" s="79" t="s">
        <v>181</v>
      </c>
      <c r="B3" s="79"/>
      <c r="C3" s="79"/>
      <c r="D3" s="79"/>
      <c r="E3" s="79"/>
      <c r="F3" s="79"/>
      <c r="G3" s="79"/>
      <c r="H3" s="80"/>
      <c r="I3" s="85" t="s">
        <v>3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6"/>
      <c r="CN3" s="91" t="s">
        <v>182</v>
      </c>
      <c r="CO3" s="79"/>
      <c r="CP3" s="79"/>
      <c r="CQ3" s="79"/>
      <c r="CR3" s="79"/>
      <c r="CS3" s="79"/>
      <c r="CT3" s="79"/>
      <c r="CU3" s="80"/>
      <c r="CV3" s="91" t="s">
        <v>183</v>
      </c>
      <c r="CW3" s="79"/>
      <c r="CX3" s="79"/>
      <c r="CY3" s="79"/>
      <c r="CZ3" s="79"/>
      <c r="DA3" s="79"/>
      <c r="DB3" s="79"/>
      <c r="DC3" s="79"/>
      <c r="DD3" s="79"/>
      <c r="DE3" s="80"/>
      <c r="DF3" s="94" t="s">
        <v>50</v>
      </c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</row>
    <row r="4" spans="1:148" ht="11.25" customHeight="1">
      <c r="A4" s="81"/>
      <c r="B4" s="81"/>
      <c r="C4" s="81"/>
      <c r="D4" s="81"/>
      <c r="E4" s="81"/>
      <c r="F4" s="81"/>
      <c r="G4" s="81"/>
      <c r="H4" s="82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8"/>
      <c r="CN4" s="92"/>
      <c r="CO4" s="81"/>
      <c r="CP4" s="81"/>
      <c r="CQ4" s="81"/>
      <c r="CR4" s="81"/>
      <c r="CS4" s="81"/>
      <c r="CT4" s="81"/>
      <c r="CU4" s="82"/>
      <c r="CV4" s="92"/>
      <c r="CW4" s="81"/>
      <c r="CX4" s="81"/>
      <c r="CY4" s="81"/>
      <c r="CZ4" s="81"/>
      <c r="DA4" s="81"/>
      <c r="DB4" s="81"/>
      <c r="DC4" s="81"/>
      <c r="DD4" s="81"/>
      <c r="DE4" s="82"/>
      <c r="DF4" s="96" t="s">
        <v>184</v>
      </c>
      <c r="DG4" s="97"/>
      <c r="DH4" s="97"/>
      <c r="DI4" s="97"/>
      <c r="DJ4" s="97"/>
      <c r="DK4" s="97"/>
      <c r="DL4" s="98" t="s">
        <v>275</v>
      </c>
      <c r="DM4" s="98"/>
      <c r="DN4" s="98"/>
      <c r="DO4" s="99" t="s">
        <v>185</v>
      </c>
      <c r="DP4" s="99"/>
      <c r="DQ4" s="99"/>
      <c r="DR4" s="100"/>
      <c r="DS4" s="96" t="s">
        <v>184</v>
      </c>
      <c r="DT4" s="97"/>
      <c r="DU4" s="97"/>
      <c r="DV4" s="97"/>
      <c r="DW4" s="97"/>
      <c r="DX4" s="97"/>
      <c r="DY4" s="98" t="s">
        <v>296</v>
      </c>
      <c r="DZ4" s="98"/>
      <c r="EA4" s="98"/>
      <c r="EB4" s="99" t="s">
        <v>185</v>
      </c>
      <c r="EC4" s="99"/>
      <c r="ED4" s="99"/>
      <c r="EE4" s="100"/>
      <c r="EF4" s="96" t="s">
        <v>184</v>
      </c>
      <c r="EG4" s="97"/>
      <c r="EH4" s="97"/>
      <c r="EI4" s="97"/>
      <c r="EJ4" s="97"/>
      <c r="EK4" s="97"/>
      <c r="EL4" s="98" t="s">
        <v>297</v>
      </c>
      <c r="EM4" s="98"/>
      <c r="EN4" s="98"/>
      <c r="EO4" s="99" t="s">
        <v>185</v>
      </c>
      <c r="EP4" s="99"/>
      <c r="EQ4" s="99"/>
      <c r="ER4" s="100"/>
    </row>
    <row r="5" spans="1:148" ht="39" customHeight="1">
      <c r="A5" s="83"/>
      <c r="B5" s="83"/>
      <c r="C5" s="83"/>
      <c r="D5" s="83"/>
      <c r="E5" s="83"/>
      <c r="F5" s="83"/>
      <c r="G5" s="83"/>
      <c r="H5" s="84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90"/>
      <c r="CN5" s="93"/>
      <c r="CO5" s="83"/>
      <c r="CP5" s="83"/>
      <c r="CQ5" s="83"/>
      <c r="CR5" s="83"/>
      <c r="CS5" s="83"/>
      <c r="CT5" s="83"/>
      <c r="CU5" s="84"/>
      <c r="CV5" s="93"/>
      <c r="CW5" s="83"/>
      <c r="CX5" s="83"/>
      <c r="CY5" s="83"/>
      <c r="CZ5" s="83"/>
      <c r="DA5" s="83"/>
      <c r="DB5" s="83"/>
      <c r="DC5" s="83"/>
      <c r="DD5" s="83"/>
      <c r="DE5" s="84"/>
      <c r="DF5" s="107" t="s">
        <v>186</v>
      </c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9"/>
      <c r="DS5" s="107" t="s">
        <v>187</v>
      </c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9"/>
      <c r="EF5" s="107" t="s">
        <v>188</v>
      </c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9"/>
    </row>
    <row r="6" spans="1:148" ht="12" thickBot="1">
      <c r="A6" s="110" t="s">
        <v>51</v>
      </c>
      <c r="B6" s="110"/>
      <c r="C6" s="110"/>
      <c r="D6" s="110"/>
      <c r="E6" s="110"/>
      <c r="F6" s="110"/>
      <c r="G6" s="110"/>
      <c r="H6" s="111"/>
      <c r="I6" s="110" t="s">
        <v>52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1"/>
      <c r="CN6" s="101" t="s">
        <v>53</v>
      </c>
      <c r="CO6" s="102"/>
      <c r="CP6" s="102"/>
      <c r="CQ6" s="102"/>
      <c r="CR6" s="102"/>
      <c r="CS6" s="102"/>
      <c r="CT6" s="102"/>
      <c r="CU6" s="103"/>
      <c r="CV6" s="101" t="s">
        <v>54</v>
      </c>
      <c r="CW6" s="102"/>
      <c r="CX6" s="102"/>
      <c r="CY6" s="102"/>
      <c r="CZ6" s="102"/>
      <c r="DA6" s="102"/>
      <c r="DB6" s="102"/>
      <c r="DC6" s="102"/>
      <c r="DD6" s="102"/>
      <c r="DE6" s="103"/>
      <c r="DF6" s="101" t="s">
        <v>55</v>
      </c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3"/>
      <c r="DS6" s="101" t="s">
        <v>56</v>
      </c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3"/>
      <c r="EF6" s="101" t="s">
        <v>57</v>
      </c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3"/>
    </row>
    <row r="7" spans="1:148" ht="12.75" customHeight="1">
      <c r="A7" s="119">
        <v>1</v>
      </c>
      <c r="B7" s="119"/>
      <c r="C7" s="119"/>
      <c r="D7" s="119"/>
      <c r="E7" s="119"/>
      <c r="F7" s="119"/>
      <c r="G7" s="119"/>
      <c r="H7" s="120"/>
      <c r="I7" s="121" t="s">
        <v>248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 t="s">
        <v>189</v>
      </c>
      <c r="CO7" s="124"/>
      <c r="CP7" s="124"/>
      <c r="CQ7" s="124"/>
      <c r="CR7" s="124"/>
      <c r="CS7" s="124"/>
      <c r="CT7" s="124"/>
      <c r="CU7" s="125"/>
      <c r="CV7" s="126" t="s">
        <v>59</v>
      </c>
      <c r="CW7" s="127"/>
      <c r="CX7" s="127"/>
      <c r="CY7" s="127"/>
      <c r="CZ7" s="127"/>
      <c r="DA7" s="127"/>
      <c r="DB7" s="127"/>
      <c r="DC7" s="127"/>
      <c r="DD7" s="127"/>
      <c r="DE7" s="128"/>
      <c r="DF7" s="104">
        <f>DF8+DF9+DF10+DF11</f>
        <v>16418188.18</v>
      </c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6"/>
      <c r="DS7" s="104">
        <f>DS8+DS9+DS10+DS11</f>
        <v>8980211.21</v>
      </c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6"/>
      <c r="EF7" s="104">
        <f>EF8+EF9+EF10+EF11</f>
        <v>10172069.68</v>
      </c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6"/>
    </row>
    <row r="8" spans="1:148" ht="90" customHeight="1">
      <c r="A8" s="113" t="s">
        <v>190</v>
      </c>
      <c r="B8" s="113"/>
      <c r="C8" s="113"/>
      <c r="D8" s="113"/>
      <c r="E8" s="113"/>
      <c r="F8" s="113"/>
      <c r="G8" s="113"/>
      <c r="H8" s="114"/>
      <c r="I8" s="129" t="s">
        <v>249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12" t="s">
        <v>191</v>
      </c>
      <c r="CO8" s="113"/>
      <c r="CP8" s="113"/>
      <c r="CQ8" s="113"/>
      <c r="CR8" s="113"/>
      <c r="CS8" s="113"/>
      <c r="CT8" s="113"/>
      <c r="CU8" s="114"/>
      <c r="CV8" s="115" t="s">
        <v>59</v>
      </c>
      <c r="CW8" s="113"/>
      <c r="CX8" s="113"/>
      <c r="CY8" s="113"/>
      <c r="CZ8" s="113"/>
      <c r="DA8" s="113"/>
      <c r="DB8" s="113"/>
      <c r="DC8" s="113"/>
      <c r="DD8" s="113"/>
      <c r="DE8" s="114"/>
      <c r="DF8" s="116">
        <v>0</v>
      </c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8"/>
      <c r="DS8" s="116">
        <v>0</v>
      </c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8"/>
      <c r="EF8" s="116">
        <v>0</v>
      </c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8"/>
    </row>
    <row r="9" spans="1:148" ht="24" customHeight="1">
      <c r="A9" s="113" t="s">
        <v>192</v>
      </c>
      <c r="B9" s="113"/>
      <c r="C9" s="113"/>
      <c r="D9" s="113"/>
      <c r="E9" s="113"/>
      <c r="F9" s="113"/>
      <c r="G9" s="113"/>
      <c r="H9" s="114"/>
      <c r="I9" s="129" t="s">
        <v>250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12" t="s">
        <v>193</v>
      </c>
      <c r="CO9" s="113"/>
      <c r="CP9" s="113"/>
      <c r="CQ9" s="113"/>
      <c r="CR9" s="113"/>
      <c r="CS9" s="113"/>
      <c r="CT9" s="113"/>
      <c r="CU9" s="114"/>
      <c r="CV9" s="115" t="s">
        <v>59</v>
      </c>
      <c r="CW9" s="113"/>
      <c r="CX9" s="113"/>
      <c r="CY9" s="113"/>
      <c r="CZ9" s="113"/>
      <c r="DA9" s="113"/>
      <c r="DB9" s="113"/>
      <c r="DC9" s="113"/>
      <c r="DD9" s="113"/>
      <c r="DE9" s="114"/>
      <c r="DF9" s="116">
        <v>0</v>
      </c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8"/>
      <c r="DS9" s="116">
        <v>0</v>
      </c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8"/>
      <c r="EF9" s="116">
        <v>0</v>
      </c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8"/>
    </row>
    <row r="10" spans="1:148" ht="24" customHeight="1">
      <c r="A10" s="113" t="s">
        <v>194</v>
      </c>
      <c r="B10" s="113"/>
      <c r="C10" s="113"/>
      <c r="D10" s="113"/>
      <c r="E10" s="113"/>
      <c r="F10" s="113"/>
      <c r="G10" s="113"/>
      <c r="H10" s="114"/>
      <c r="I10" s="129" t="s">
        <v>251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12" t="s">
        <v>195</v>
      </c>
      <c r="CO10" s="113"/>
      <c r="CP10" s="113"/>
      <c r="CQ10" s="113"/>
      <c r="CR10" s="113"/>
      <c r="CS10" s="113"/>
      <c r="CT10" s="113"/>
      <c r="CU10" s="114"/>
      <c r="CV10" s="115" t="s">
        <v>59</v>
      </c>
      <c r="CW10" s="113"/>
      <c r="CX10" s="113"/>
      <c r="CY10" s="113"/>
      <c r="CZ10" s="113"/>
      <c r="DA10" s="113"/>
      <c r="DB10" s="113"/>
      <c r="DC10" s="113"/>
      <c r="DD10" s="113"/>
      <c r="DE10" s="114"/>
      <c r="DF10" s="116">
        <v>0</v>
      </c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8"/>
      <c r="DS10" s="116">
        <v>0</v>
      </c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8"/>
      <c r="EF10" s="116">
        <v>0</v>
      </c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8"/>
    </row>
    <row r="11" spans="1:148" ht="24" customHeight="1">
      <c r="A11" s="113" t="s">
        <v>196</v>
      </c>
      <c r="B11" s="113"/>
      <c r="C11" s="113"/>
      <c r="D11" s="113"/>
      <c r="E11" s="113"/>
      <c r="F11" s="113"/>
      <c r="G11" s="113"/>
      <c r="H11" s="114"/>
      <c r="I11" s="129" t="s">
        <v>252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12" t="s">
        <v>197</v>
      </c>
      <c r="CO11" s="113"/>
      <c r="CP11" s="113"/>
      <c r="CQ11" s="113"/>
      <c r="CR11" s="113"/>
      <c r="CS11" s="113"/>
      <c r="CT11" s="113"/>
      <c r="CU11" s="114"/>
      <c r="CV11" s="115" t="s">
        <v>59</v>
      </c>
      <c r="CW11" s="113"/>
      <c r="CX11" s="113"/>
      <c r="CY11" s="113"/>
      <c r="CZ11" s="113"/>
      <c r="DA11" s="113"/>
      <c r="DB11" s="113"/>
      <c r="DC11" s="113"/>
      <c r="DD11" s="113"/>
      <c r="DE11" s="114"/>
      <c r="DF11" s="116">
        <f>DF12+DF15+DF18+DF21</f>
        <v>16418188.18</v>
      </c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8"/>
      <c r="DS11" s="116">
        <f>DS12+DS15+DS18+DS21</f>
        <v>8980211.21</v>
      </c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8"/>
      <c r="EF11" s="116">
        <f>EF12+EF15+EF18+EF21</f>
        <v>10172069.68</v>
      </c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8"/>
    </row>
    <row r="12" spans="1:148" ht="34.5" customHeight="1">
      <c r="A12" s="113" t="s">
        <v>198</v>
      </c>
      <c r="B12" s="113"/>
      <c r="C12" s="113"/>
      <c r="D12" s="113"/>
      <c r="E12" s="113"/>
      <c r="F12" s="113"/>
      <c r="G12" s="113"/>
      <c r="H12" s="114"/>
      <c r="I12" s="133" t="s">
        <v>199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12" t="s">
        <v>200</v>
      </c>
      <c r="CO12" s="113"/>
      <c r="CP12" s="113"/>
      <c r="CQ12" s="113"/>
      <c r="CR12" s="113"/>
      <c r="CS12" s="113"/>
      <c r="CT12" s="113"/>
      <c r="CU12" s="114"/>
      <c r="CV12" s="115" t="s">
        <v>59</v>
      </c>
      <c r="CW12" s="113"/>
      <c r="CX12" s="113"/>
      <c r="CY12" s="113"/>
      <c r="CZ12" s="113"/>
      <c r="DA12" s="113"/>
      <c r="DB12" s="113"/>
      <c r="DC12" s="113"/>
      <c r="DD12" s="113"/>
      <c r="DE12" s="114"/>
      <c r="DF12" s="116">
        <f>DF13+DF14</f>
        <v>16228578.18</v>
      </c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8"/>
      <c r="DS12" s="116">
        <f>DS13+DS14</f>
        <v>8790601.21</v>
      </c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8"/>
      <c r="EF12" s="116">
        <f>EF13+EF14</f>
        <v>9982459.68</v>
      </c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8"/>
    </row>
    <row r="13" spans="1:148" ht="24" customHeight="1">
      <c r="A13" s="113" t="s">
        <v>201</v>
      </c>
      <c r="B13" s="113"/>
      <c r="C13" s="113"/>
      <c r="D13" s="113"/>
      <c r="E13" s="113"/>
      <c r="F13" s="113"/>
      <c r="G13" s="113"/>
      <c r="H13" s="114"/>
      <c r="I13" s="131" t="s">
        <v>202</v>
      </c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12" t="s">
        <v>203</v>
      </c>
      <c r="CO13" s="113"/>
      <c r="CP13" s="113"/>
      <c r="CQ13" s="113"/>
      <c r="CR13" s="113"/>
      <c r="CS13" s="113"/>
      <c r="CT13" s="113"/>
      <c r="CU13" s="114"/>
      <c r="CV13" s="115" t="s">
        <v>59</v>
      </c>
      <c r="CW13" s="113"/>
      <c r="CX13" s="113"/>
      <c r="CY13" s="113"/>
      <c r="CZ13" s="113"/>
      <c r="DA13" s="113"/>
      <c r="DB13" s="113"/>
      <c r="DC13" s="113"/>
      <c r="DD13" s="113"/>
      <c r="DE13" s="114"/>
      <c r="DF13" s="116">
        <v>0</v>
      </c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8"/>
      <c r="DS13" s="116">
        <v>0</v>
      </c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8"/>
      <c r="EF13" s="116">
        <v>0</v>
      </c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8"/>
    </row>
    <row r="14" spans="1:148" ht="12.75" customHeight="1">
      <c r="A14" s="113" t="s">
        <v>204</v>
      </c>
      <c r="B14" s="113"/>
      <c r="C14" s="113"/>
      <c r="D14" s="113"/>
      <c r="E14" s="113"/>
      <c r="F14" s="113"/>
      <c r="G14" s="113"/>
      <c r="H14" s="114"/>
      <c r="I14" s="131" t="s">
        <v>253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12" t="s">
        <v>205</v>
      </c>
      <c r="CO14" s="113"/>
      <c r="CP14" s="113"/>
      <c r="CQ14" s="113"/>
      <c r="CR14" s="113"/>
      <c r="CS14" s="113"/>
      <c r="CT14" s="113"/>
      <c r="CU14" s="114"/>
      <c r="CV14" s="115" t="s">
        <v>59</v>
      </c>
      <c r="CW14" s="113"/>
      <c r="CX14" s="113"/>
      <c r="CY14" s="113"/>
      <c r="CZ14" s="113"/>
      <c r="DA14" s="113"/>
      <c r="DB14" s="113"/>
      <c r="DC14" s="113"/>
      <c r="DD14" s="113"/>
      <c r="DE14" s="114"/>
      <c r="DF14" s="116">
        <v>16228578.18</v>
      </c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8"/>
      <c r="DS14" s="116">
        <v>8790601.21</v>
      </c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8"/>
      <c r="EF14" s="116">
        <v>9982459.68</v>
      </c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8"/>
    </row>
    <row r="15" spans="1:148" ht="24" customHeight="1">
      <c r="A15" s="113" t="s">
        <v>206</v>
      </c>
      <c r="B15" s="113"/>
      <c r="C15" s="113"/>
      <c r="D15" s="113"/>
      <c r="E15" s="113"/>
      <c r="F15" s="113"/>
      <c r="G15" s="113"/>
      <c r="H15" s="114"/>
      <c r="I15" s="133" t="s">
        <v>235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12" t="s">
        <v>207</v>
      </c>
      <c r="CO15" s="113"/>
      <c r="CP15" s="113"/>
      <c r="CQ15" s="113"/>
      <c r="CR15" s="113"/>
      <c r="CS15" s="113"/>
      <c r="CT15" s="113"/>
      <c r="CU15" s="114"/>
      <c r="CV15" s="115" t="s">
        <v>59</v>
      </c>
      <c r="CW15" s="113"/>
      <c r="CX15" s="113"/>
      <c r="CY15" s="113"/>
      <c r="CZ15" s="113"/>
      <c r="DA15" s="113"/>
      <c r="DB15" s="113"/>
      <c r="DC15" s="113"/>
      <c r="DD15" s="113"/>
      <c r="DE15" s="114"/>
      <c r="DF15" s="116">
        <f>DF16+DF17</f>
        <v>0</v>
      </c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8"/>
      <c r="DS15" s="116">
        <f>DS16+DS17</f>
        <v>0</v>
      </c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>
        <f>EF16+EF17</f>
        <v>0</v>
      </c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</row>
    <row r="16" spans="1:148" ht="24" customHeight="1">
      <c r="A16" s="113" t="s">
        <v>208</v>
      </c>
      <c r="B16" s="113"/>
      <c r="C16" s="113"/>
      <c r="D16" s="113"/>
      <c r="E16" s="113"/>
      <c r="F16" s="113"/>
      <c r="G16" s="113"/>
      <c r="H16" s="114"/>
      <c r="I16" s="131" t="s">
        <v>202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12" t="s">
        <v>209</v>
      </c>
      <c r="CO16" s="113"/>
      <c r="CP16" s="113"/>
      <c r="CQ16" s="113"/>
      <c r="CR16" s="113"/>
      <c r="CS16" s="113"/>
      <c r="CT16" s="113"/>
      <c r="CU16" s="114"/>
      <c r="CV16" s="115" t="s">
        <v>59</v>
      </c>
      <c r="CW16" s="113"/>
      <c r="CX16" s="113"/>
      <c r="CY16" s="113"/>
      <c r="CZ16" s="113"/>
      <c r="DA16" s="113"/>
      <c r="DB16" s="113"/>
      <c r="DC16" s="113"/>
      <c r="DD16" s="113"/>
      <c r="DE16" s="114"/>
      <c r="DF16" s="116">
        <v>0</v>
      </c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8"/>
      <c r="DS16" s="116">
        <v>0</v>
      </c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8"/>
      <c r="EF16" s="116">
        <v>0</v>
      </c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8"/>
    </row>
    <row r="17" spans="1:148" ht="12.75" customHeight="1">
      <c r="A17" s="113" t="s">
        <v>210</v>
      </c>
      <c r="B17" s="113"/>
      <c r="C17" s="113"/>
      <c r="D17" s="113"/>
      <c r="E17" s="113"/>
      <c r="F17" s="113"/>
      <c r="G17" s="113"/>
      <c r="H17" s="114"/>
      <c r="I17" s="131" t="s">
        <v>253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12" t="s">
        <v>211</v>
      </c>
      <c r="CO17" s="113"/>
      <c r="CP17" s="113"/>
      <c r="CQ17" s="113"/>
      <c r="CR17" s="113"/>
      <c r="CS17" s="113"/>
      <c r="CT17" s="113"/>
      <c r="CU17" s="114"/>
      <c r="CV17" s="115" t="s">
        <v>59</v>
      </c>
      <c r="CW17" s="113"/>
      <c r="CX17" s="113"/>
      <c r="CY17" s="113"/>
      <c r="CZ17" s="113"/>
      <c r="DA17" s="113"/>
      <c r="DB17" s="113"/>
      <c r="DC17" s="113"/>
      <c r="DD17" s="113"/>
      <c r="DE17" s="114"/>
      <c r="DF17" s="116">
        <v>0</v>
      </c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8"/>
      <c r="DS17" s="116">
        <v>0</v>
      </c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8"/>
      <c r="EF17" s="116">
        <v>0</v>
      </c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8"/>
    </row>
    <row r="18" spans="1:148" ht="34.5" customHeight="1">
      <c r="A18" s="113" t="s">
        <v>212</v>
      </c>
      <c r="B18" s="113"/>
      <c r="C18" s="113"/>
      <c r="D18" s="113"/>
      <c r="E18" s="113"/>
      <c r="F18" s="113"/>
      <c r="G18" s="113"/>
      <c r="H18" s="114"/>
      <c r="I18" s="133" t="s">
        <v>234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12" t="s">
        <v>213</v>
      </c>
      <c r="CO18" s="113"/>
      <c r="CP18" s="113"/>
      <c r="CQ18" s="113"/>
      <c r="CR18" s="113"/>
      <c r="CS18" s="113"/>
      <c r="CT18" s="113"/>
      <c r="CU18" s="114"/>
      <c r="CV18" s="115" t="s">
        <v>59</v>
      </c>
      <c r="CW18" s="113"/>
      <c r="CX18" s="113"/>
      <c r="CY18" s="113"/>
      <c r="CZ18" s="113"/>
      <c r="DA18" s="113"/>
      <c r="DB18" s="113"/>
      <c r="DC18" s="113"/>
      <c r="DD18" s="113"/>
      <c r="DE18" s="114"/>
      <c r="DF18" s="116">
        <v>0</v>
      </c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8"/>
      <c r="DS18" s="116">
        <f>DS19+DS20</f>
        <v>0</v>
      </c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8"/>
      <c r="EF18" s="116">
        <f>EF19+EF20</f>
        <v>0</v>
      </c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8"/>
    </row>
    <row r="19" spans="1:148" ht="24" customHeight="1">
      <c r="A19" s="113" t="s">
        <v>245</v>
      </c>
      <c r="B19" s="113"/>
      <c r="C19" s="113"/>
      <c r="D19" s="113"/>
      <c r="E19" s="113"/>
      <c r="F19" s="113"/>
      <c r="G19" s="113"/>
      <c r="H19" s="114"/>
      <c r="I19" s="131" t="s">
        <v>202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12" t="s">
        <v>266</v>
      </c>
      <c r="CO19" s="113"/>
      <c r="CP19" s="113"/>
      <c r="CQ19" s="113"/>
      <c r="CR19" s="113"/>
      <c r="CS19" s="113"/>
      <c r="CT19" s="113"/>
      <c r="CU19" s="114"/>
      <c r="CV19" s="115" t="s">
        <v>59</v>
      </c>
      <c r="CW19" s="113"/>
      <c r="CX19" s="113"/>
      <c r="CY19" s="113"/>
      <c r="CZ19" s="113"/>
      <c r="DA19" s="113"/>
      <c r="DB19" s="113"/>
      <c r="DC19" s="113"/>
      <c r="DD19" s="113"/>
      <c r="DE19" s="114"/>
      <c r="DF19" s="116">
        <v>0</v>
      </c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8"/>
      <c r="DS19" s="116">
        <v>0</v>
      </c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8"/>
      <c r="EF19" s="116">
        <v>0</v>
      </c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8"/>
    </row>
    <row r="20" spans="1:148" ht="12.75" customHeight="1">
      <c r="A20" s="113" t="s">
        <v>246</v>
      </c>
      <c r="B20" s="113"/>
      <c r="C20" s="113"/>
      <c r="D20" s="113"/>
      <c r="E20" s="113"/>
      <c r="F20" s="113"/>
      <c r="G20" s="113"/>
      <c r="H20" s="114"/>
      <c r="I20" s="131" t="s">
        <v>253</v>
      </c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12" t="s">
        <v>267</v>
      </c>
      <c r="CO20" s="113"/>
      <c r="CP20" s="113"/>
      <c r="CQ20" s="113"/>
      <c r="CR20" s="113"/>
      <c r="CS20" s="113"/>
      <c r="CT20" s="113"/>
      <c r="CU20" s="114"/>
      <c r="CV20" s="115" t="s">
        <v>59</v>
      </c>
      <c r="CW20" s="113"/>
      <c r="CX20" s="113"/>
      <c r="CY20" s="113"/>
      <c r="CZ20" s="113"/>
      <c r="DA20" s="113"/>
      <c r="DB20" s="113"/>
      <c r="DC20" s="113"/>
      <c r="DD20" s="113"/>
      <c r="DE20" s="114"/>
      <c r="DF20" s="116">
        <v>0</v>
      </c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8"/>
      <c r="DS20" s="116">
        <v>0</v>
      </c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8"/>
      <c r="EF20" s="116">
        <v>0</v>
      </c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8"/>
    </row>
    <row r="21" spans="1:148" ht="12" thickBot="1">
      <c r="A21" s="113" t="s">
        <v>214</v>
      </c>
      <c r="B21" s="113"/>
      <c r="C21" s="113"/>
      <c r="D21" s="113"/>
      <c r="E21" s="113"/>
      <c r="F21" s="113"/>
      <c r="G21" s="113"/>
      <c r="H21" s="114"/>
      <c r="I21" s="133" t="s">
        <v>247</v>
      </c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5" t="s">
        <v>217</v>
      </c>
      <c r="CO21" s="136"/>
      <c r="CP21" s="136"/>
      <c r="CQ21" s="136"/>
      <c r="CR21" s="136"/>
      <c r="CS21" s="136"/>
      <c r="CT21" s="136"/>
      <c r="CU21" s="137"/>
      <c r="CV21" s="138" t="s">
        <v>59</v>
      </c>
      <c r="CW21" s="136"/>
      <c r="CX21" s="136"/>
      <c r="CY21" s="136"/>
      <c r="CZ21" s="136"/>
      <c r="DA21" s="136"/>
      <c r="DB21" s="136"/>
      <c r="DC21" s="136"/>
      <c r="DD21" s="136"/>
      <c r="DE21" s="137"/>
      <c r="DF21" s="139">
        <v>189610</v>
      </c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1"/>
      <c r="DS21" s="139">
        <f>DS22+DS23</f>
        <v>189610</v>
      </c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1"/>
      <c r="EF21" s="139">
        <f>EF22+EF23</f>
        <v>189610</v>
      </c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1"/>
    </row>
    <row r="22" spans="1:148" ht="24" customHeight="1">
      <c r="A22" s="113" t="s">
        <v>215</v>
      </c>
      <c r="B22" s="113"/>
      <c r="C22" s="113"/>
      <c r="D22" s="113"/>
      <c r="E22" s="113"/>
      <c r="F22" s="113"/>
      <c r="G22" s="113"/>
      <c r="H22" s="114"/>
      <c r="I22" s="131" t="s">
        <v>202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42" t="s">
        <v>218</v>
      </c>
      <c r="CO22" s="127"/>
      <c r="CP22" s="127"/>
      <c r="CQ22" s="127"/>
      <c r="CR22" s="127"/>
      <c r="CS22" s="127"/>
      <c r="CT22" s="127"/>
      <c r="CU22" s="128"/>
      <c r="CV22" s="126" t="s">
        <v>59</v>
      </c>
      <c r="CW22" s="127"/>
      <c r="CX22" s="127"/>
      <c r="CY22" s="127"/>
      <c r="CZ22" s="127"/>
      <c r="DA22" s="127"/>
      <c r="DB22" s="127"/>
      <c r="DC22" s="127"/>
      <c r="DD22" s="127"/>
      <c r="DE22" s="128"/>
      <c r="DF22" s="104">
        <v>0</v>
      </c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6"/>
      <c r="DS22" s="104">
        <v>0</v>
      </c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6"/>
      <c r="EF22" s="104">
        <v>0</v>
      </c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6"/>
    </row>
    <row r="23" spans="1:148" ht="11.25">
      <c r="A23" s="113" t="s">
        <v>216</v>
      </c>
      <c r="B23" s="113"/>
      <c r="C23" s="113"/>
      <c r="D23" s="113"/>
      <c r="E23" s="113"/>
      <c r="F23" s="113"/>
      <c r="G23" s="113"/>
      <c r="H23" s="114"/>
      <c r="I23" s="131" t="s">
        <v>219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12" t="s">
        <v>220</v>
      </c>
      <c r="CO23" s="113"/>
      <c r="CP23" s="113"/>
      <c r="CQ23" s="113"/>
      <c r="CR23" s="113"/>
      <c r="CS23" s="113"/>
      <c r="CT23" s="113"/>
      <c r="CU23" s="114"/>
      <c r="CV23" s="115" t="s">
        <v>59</v>
      </c>
      <c r="CW23" s="113"/>
      <c r="CX23" s="113"/>
      <c r="CY23" s="113"/>
      <c r="CZ23" s="113"/>
      <c r="DA23" s="113"/>
      <c r="DB23" s="113"/>
      <c r="DC23" s="113"/>
      <c r="DD23" s="113"/>
      <c r="DE23" s="114"/>
      <c r="DF23" s="116">
        <v>189610</v>
      </c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8"/>
      <c r="DS23" s="116">
        <v>189610</v>
      </c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8"/>
      <c r="EF23" s="116">
        <v>189610</v>
      </c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8"/>
    </row>
    <row r="24" spans="1:148" ht="24" customHeight="1">
      <c r="A24" s="113" t="s">
        <v>52</v>
      </c>
      <c r="B24" s="113"/>
      <c r="C24" s="113"/>
      <c r="D24" s="113"/>
      <c r="E24" s="113"/>
      <c r="F24" s="113"/>
      <c r="G24" s="113"/>
      <c r="H24" s="114"/>
      <c r="I24" s="143" t="s">
        <v>254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12" t="s">
        <v>221</v>
      </c>
      <c r="CO24" s="113"/>
      <c r="CP24" s="113"/>
      <c r="CQ24" s="113"/>
      <c r="CR24" s="113"/>
      <c r="CS24" s="113"/>
      <c r="CT24" s="113"/>
      <c r="CU24" s="114"/>
      <c r="CV24" s="115" t="s">
        <v>59</v>
      </c>
      <c r="CW24" s="113"/>
      <c r="CX24" s="113"/>
      <c r="CY24" s="113"/>
      <c r="CZ24" s="113"/>
      <c r="DA24" s="113"/>
      <c r="DB24" s="113"/>
      <c r="DC24" s="113"/>
      <c r="DD24" s="113"/>
      <c r="DE24" s="114"/>
      <c r="DF24" s="116">
        <f>DF25</f>
        <v>0</v>
      </c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8"/>
      <c r="DS24" s="116">
        <f>DS25</f>
        <v>0</v>
      </c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8"/>
      <c r="EF24" s="116">
        <f>EF25</f>
        <v>0</v>
      </c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8"/>
    </row>
    <row r="25" spans="1:148" ht="11.25">
      <c r="A25" s="145"/>
      <c r="B25" s="145"/>
      <c r="C25" s="145"/>
      <c r="D25" s="145"/>
      <c r="E25" s="145"/>
      <c r="F25" s="145"/>
      <c r="G25" s="145"/>
      <c r="H25" s="146"/>
      <c r="I25" s="149" t="s">
        <v>222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1"/>
      <c r="CN25" s="152" t="s">
        <v>223</v>
      </c>
      <c r="CO25" s="145"/>
      <c r="CP25" s="145"/>
      <c r="CQ25" s="145"/>
      <c r="CR25" s="145"/>
      <c r="CS25" s="145"/>
      <c r="CT25" s="145"/>
      <c r="CU25" s="146"/>
      <c r="CV25" s="154"/>
      <c r="CW25" s="145"/>
      <c r="CX25" s="145"/>
      <c r="CY25" s="145"/>
      <c r="CZ25" s="145"/>
      <c r="DA25" s="145"/>
      <c r="DB25" s="145"/>
      <c r="DC25" s="145"/>
      <c r="DD25" s="145"/>
      <c r="DE25" s="146"/>
      <c r="DF25" s="156">
        <v>0</v>
      </c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8"/>
      <c r="DS25" s="156">
        <v>0</v>
      </c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8"/>
      <c r="EF25" s="156">
        <v>0</v>
      </c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8"/>
    </row>
    <row r="26" spans="1:148" ht="11.25">
      <c r="A26" s="147"/>
      <c r="B26" s="147"/>
      <c r="C26" s="147"/>
      <c r="D26" s="147"/>
      <c r="E26" s="147"/>
      <c r="F26" s="147"/>
      <c r="G26" s="147"/>
      <c r="H26" s="148"/>
      <c r="I26" s="165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53"/>
      <c r="CO26" s="147"/>
      <c r="CP26" s="147"/>
      <c r="CQ26" s="147"/>
      <c r="CR26" s="147"/>
      <c r="CS26" s="147"/>
      <c r="CT26" s="147"/>
      <c r="CU26" s="148"/>
      <c r="CV26" s="155"/>
      <c r="CW26" s="147"/>
      <c r="CX26" s="147"/>
      <c r="CY26" s="147"/>
      <c r="CZ26" s="147"/>
      <c r="DA26" s="147"/>
      <c r="DB26" s="147"/>
      <c r="DC26" s="147"/>
      <c r="DD26" s="147"/>
      <c r="DE26" s="148"/>
      <c r="DF26" s="159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1"/>
      <c r="DS26" s="159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1"/>
      <c r="EF26" s="159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1"/>
    </row>
    <row r="27" spans="1:148" ht="24" customHeight="1">
      <c r="A27" s="113" t="s">
        <v>53</v>
      </c>
      <c r="B27" s="113"/>
      <c r="C27" s="113"/>
      <c r="D27" s="113"/>
      <c r="E27" s="113"/>
      <c r="F27" s="113"/>
      <c r="G27" s="113"/>
      <c r="H27" s="114"/>
      <c r="I27" s="143" t="s">
        <v>224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12" t="s">
        <v>225</v>
      </c>
      <c r="CO27" s="113"/>
      <c r="CP27" s="113"/>
      <c r="CQ27" s="113"/>
      <c r="CR27" s="113"/>
      <c r="CS27" s="113"/>
      <c r="CT27" s="113"/>
      <c r="CU27" s="114"/>
      <c r="CV27" s="115" t="s">
        <v>59</v>
      </c>
      <c r="CW27" s="113"/>
      <c r="CX27" s="113"/>
      <c r="CY27" s="113"/>
      <c r="CZ27" s="113"/>
      <c r="DA27" s="113"/>
      <c r="DB27" s="113"/>
      <c r="DC27" s="113"/>
      <c r="DD27" s="113"/>
      <c r="DE27" s="114"/>
      <c r="DF27" s="116">
        <f>DF28</f>
        <v>0</v>
      </c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8"/>
      <c r="DS27" s="116">
        <f>DS28</f>
        <v>0</v>
      </c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8"/>
      <c r="EF27" s="116">
        <f>EF28</f>
        <v>0</v>
      </c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8"/>
    </row>
    <row r="28" spans="1:148" ht="11.25">
      <c r="A28" s="145"/>
      <c r="B28" s="145"/>
      <c r="C28" s="145"/>
      <c r="D28" s="145"/>
      <c r="E28" s="145"/>
      <c r="F28" s="145"/>
      <c r="G28" s="145"/>
      <c r="H28" s="146"/>
      <c r="I28" s="149" t="s">
        <v>222</v>
      </c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1"/>
      <c r="CN28" s="152" t="s">
        <v>226</v>
      </c>
      <c r="CO28" s="145"/>
      <c r="CP28" s="145"/>
      <c r="CQ28" s="145"/>
      <c r="CR28" s="145"/>
      <c r="CS28" s="145"/>
      <c r="CT28" s="145"/>
      <c r="CU28" s="146"/>
      <c r="CV28" s="154"/>
      <c r="CW28" s="145"/>
      <c r="CX28" s="145"/>
      <c r="CY28" s="145"/>
      <c r="CZ28" s="145"/>
      <c r="DA28" s="145"/>
      <c r="DB28" s="145"/>
      <c r="DC28" s="145"/>
      <c r="DD28" s="145"/>
      <c r="DE28" s="146"/>
      <c r="DF28" s="156">
        <v>0</v>
      </c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8"/>
      <c r="DS28" s="156">
        <v>0</v>
      </c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8"/>
      <c r="EF28" s="156">
        <v>0</v>
      </c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8"/>
    </row>
    <row r="29" spans="1:148" ht="12" thickBot="1">
      <c r="A29" s="147"/>
      <c r="B29" s="147"/>
      <c r="C29" s="147"/>
      <c r="D29" s="147"/>
      <c r="E29" s="147"/>
      <c r="F29" s="147"/>
      <c r="G29" s="147"/>
      <c r="H29" s="148"/>
      <c r="I29" s="165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7"/>
      <c r="CO29" s="168"/>
      <c r="CP29" s="168"/>
      <c r="CQ29" s="168"/>
      <c r="CR29" s="168"/>
      <c r="CS29" s="168"/>
      <c r="CT29" s="168"/>
      <c r="CU29" s="169"/>
      <c r="CV29" s="170"/>
      <c r="CW29" s="168"/>
      <c r="CX29" s="168"/>
      <c r="CY29" s="168"/>
      <c r="CZ29" s="168"/>
      <c r="DA29" s="168"/>
      <c r="DB29" s="168"/>
      <c r="DC29" s="168"/>
      <c r="DD29" s="168"/>
      <c r="DE29" s="169"/>
      <c r="DF29" s="162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4"/>
      <c r="DS29" s="162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4"/>
      <c r="EF29" s="162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4"/>
    </row>
    <row r="31" ht="11.25">
      <c r="I31" s="32" t="s">
        <v>227</v>
      </c>
    </row>
    <row r="32" spans="9:96" ht="11.25">
      <c r="I32" s="32" t="s">
        <v>228</v>
      </c>
      <c r="AQ32" s="160" t="s">
        <v>303</v>
      </c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Y32" s="160" t="s">
        <v>304</v>
      </c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</row>
    <row r="33" spans="43:96" s="36" customFormat="1" ht="8.25">
      <c r="AQ33" s="171" t="s">
        <v>229</v>
      </c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K33" s="171" t="s">
        <v>5</v>
      </c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Y33" s="171" t="s">
        <v>6</v>
      </c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</row>
    <row r="34" spans="43:96" s="36" customFormat="1" ht="3" customHeight="1"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</row>
    <row r="35" spans="9:96" ht="11.25">
      <c r="I35" s="32" t="s">
        <v>230</v>
      </c>
      <c r="AM35" s="160" t="s">
        <v>300</v>
      </c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CA35" s="147" t="s">
        <v>295</v>
      </c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</row>
    <row r="36" spans="39:96" s="36" customFormat="1" ht="8.25">
      <c r="AM36" s="171" t="s">
        <v>229</v>
      </c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G36" s="171" t="s">
        <v>231</v>
      </c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CA36" s="171" t="s">
        <v>232</v>
      </c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</row>
    <row r="37" spans="39:96" s="36" customFormat="1" ht="3" customHeight="1"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</row>
    <row r="38" spans="9:38" ht="11.25">
      <c r="I38" s="172" t="s">
        <v>233</v>
      </c>
      <c r="J38" s="172"/>
      <c r="K38" s="147" t="s">
        <v>297</v>
      </c>
      <c r="L38" s="147"/>
      <c r="M38" s="147"/>
      <c r="N38" s="173" t="s">
        <v>233</v>
      </c>
      <c r="O38" s="173"/>
      <c r="Q38" s="147" t="s">
        <v>302</v>
      </c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72">
        <v>20</v>
      </c>
      <c r="AG38" s="172"/>
      <c r="AH38" s="172"/>
      <c r="AI38" s="174" t="s">
        <v>275</v>
      </c>
      <c r="AJ38" s="174"/>
      <c r="AK38" s="174"/>
      <c r="AL38" s="32" t="s">
        <v>185</v>
      </c>
    </row>
    <row r="39" ht="12" customHeight="1"/>
  </sheetData>
  <sheetProtection/>
  <mergeCells count="192">
    <mergeCell ref="I38:J38"/>
    <mergeCell ref="K38:M38"/>
    <mergeCell ref="N38:O38"/>
    <mergeCell ref="Q38:AE38"/>
    <mergeCell ref="AF38:AH38"/>
    <mergeCell ref="AI38:AK38"/>
    <mergeCell ref="AM35:BD35"/>
    <mergeCell ref="BG35:BX35"/>
    <mergeCell ref="CA35:CR35"/>
    <mergeCell ref="AM36:BD36"/>
    <mergeCell ref="BG36:BX36"/>
    <mergeCell ref="CA36:CR36"/>
    <mergeCell ref="AQ32:BH32"/>
    <mergeCell ref="BK32:BV32"/>
    <mergeCell ref="BY32:CR32"/>
    <mergeCell ref="AQ33:BH33"/>
    <mergeCell ref="BK33:BV33"/>
    <mergeCell ref="BY33:CR33"/>
    <mergeCell ref="A28:H29"/>
    <mergeCell ref="I28:CM28"/>
    <mergeCell ref="CN28:CU29"/>
    <mergeCell ref="CV28:DE29"/>
    <mergeCell ref="DF28:DR29"/>
    <mergeCell ref="DS28:EE29"/>
    <mergeCell ref="EF28:ER29"/>
    <mergeCell ref="I29:CM29"/>
    <mergeCell ref="EF25:ER26"/>
    <mergeCell ref="I26:CM26"/>
    <mergeCell ref="A27:H27"/>
    <mergeCell ref="I27:CM27"/>
    <mergeCell ref="CN27:CU27"/>
    <mergeCell ref="CV27:DE27"/>
    <mergeCell ref="DF27:DR27"/>
    <mergeCell ref="DS27:EE27"/>
    <mergeCell ref="EF27:ER27"/>
    <mergeCell ref="A25:H26"/>
    <mergeCell ref="I25:CM25"/>
    <mergeCell ref="CN25:CU26"/>
    <mergeCell ref="CV25:DE26"/>
    <mergeCell ref="DF25:DR26"/>
    <mergeCell ref="DS25:EE26"/>
    <mergeCell ref="EF23:ER23"/>
    <mergeCell ref="A24:H24"/>
    <mergeCell ref="I24:CM24"/>
    <mergeCell ref="CN24:CU24"/>
    <mergeCell ref="CV24:DE24"/>
    <mergeCell ref="DF24:DR24"/>
    <mergeCell ref="DS24:EE24"/>
    <mergeCell ref="EF24:ER24"/>
    <mergeCell ref="A23:H23"/>
    <mergeCell ref="I23:CM23"/>
    <mergeCell ref="CN23:CU23"/>
    <mergeCell ref="CV23:DE23"/>
    <mergeCell ref="DF23:DR23"/>
    <mergeCell ref="DS23:EE23"/>
    <mergeCell ref="EF21:ER21"/>
    <mergeCell ref="A22:H22"/>
    <mergeCell ref="I22:CM22"/>
    <mergeCell ref="CN22:CU22"/>
    <mergeCell ref="CV22:DE22"/>
    <mergeCell ref="DF22:DR22"/>
    <mergeCell ref="DS22:EE22"/>
    <mergeCell ref="EF22:ER22"/>
    <mergeCell ref="A21:H21"/>
    <mergeCell ref="I21:CM21"/>
    <mergeCell ref="CN21:CU21"/>
    <mergeCell ref="CV21:DE21"/>
    <mergeCell ref="DF21:DR21"/>
    <mergeCell ref="DS21:EE21"/>
    <mergeCell ref="EF19:ER19"/>
    <mergeCell ref="A20:H20"/>
    <mergeCell ref="I20:CM20"/>
    <mergeCell ref="CN20:CU20"/>
    <mergeCell ref="CV20:DE20"/>
    <mergeCell ref="DF20:DR20"/>
    <mergeCell ref="DS20:EE20"/>
    <mergeCell ref="EF20:ER20"/>
    <mergeCell ref="A19:H19"/>
    <mergeCell ref="I19:CM19"/>
    <mergeCell ref="CN19:CU19"/>
    <mergeCell ref="CV19:DE19"/>
    <mergeCell ref="DF19:DR19"/>
    <mergeCell ref="DS19:EE19"/>
    <mergeCell ref="EF18:ER18"/>
    <mergeCell ref="A18:H18"/>
    <mergeCell ref="I18:CM18"/>
    <mergeCell ref="CN18:CU18"/>
    <mergeCell ref="CV18:DE18"/>
    <mergeCell ref="DF18:DR18"/>
    <mergeCell ref="DS18:EE18"/>
    <mergeCell ref="EF16:ER16"/>
    <mergeCell ref="A17:H17"/>
    <mergeCell ref="I17:CM17"/>
    <mergeCell ref="CN17:CU17"/>
    <mergeCell ref="CV17:DE17"/>
    <mergeCell ref="DF17:DR17"/>
    <mergeCell ref="DS17:EE17"/>
    <mergeCell ref="EF17:ER17"/>
    <mergeCell ref="A16:H16"/>
    <mergeCell ref="I16:CM16"/>
    <mergeCell ref="CN16:CU16"/>
    <mergeCell ref="CV16:DE16"/>
    <mergeCell ref="DF16:DR16"/>
    <mergeCell ref="DS16:EE16"/>
    <mergeCell ref="EF14:ER14"/>
    <mergeCell ref="EF15:ER15"/>
    <mergeCell ref="A15:H15"/>
    <mergeCell ref="I15:CM15"/>
    <mergeCell ref="CN15:CU15"/>
    <mergeCell ref="CV15:DE15"/>
    <mergeCell ref="DF15:DR15"/>
    <mergeCell ref="DS15:EE15"/>
    <mergeCell ref="A14:H14"/>
    <mergeCell ref="I14:CM14"/>
    <mergeCell ref="CN14:CU14"/>
    <mergeCell ref="CV14:DE14"/>
    <mergeCell ref="DF14:DR14"/>
    <mergeCell ref="DS14:EE14"/>
    <mergeCell ref="EF12:ER12"/>
    <mergeCell ref="A13:H13"/>
    <mergeCell ref="I13:CM13"/>
    <mergeCell ref="CN13:CU13"/>
    <mergeCell ref="CV13:DE13"/>
    <mergeCell ref="DF13:DR13"/>
    <mergeCell ref="DS13:EE13"/>
    <mergeCell ref="EF13:ER13"/>
    <mergeCell ref="A12:H12"/>
    <mergeCell ref="I12:CM12"/>
    <mergeCell ref="CN12:CU12"/>
    <mergeCell ref="CV12:DE12"/>
    <mergeCell ref="DF12:DR12"/>
    <mergeCell ref="DS12:EE12"/>
    <mergeCell ref="EF10:ER10"/>
    <mergeCell ref="A11:H11"/>
    <mergeCell ref="I11:CM11"/>
    <mergeCell ref="CN11:CU11"/>
    <mergeCell ref="CV11:DE11"/>
    <mergeCell ref="DF11:DR11"/>
    <mergeCell ref="DS11:EE11"/>
    <mergeCell ref="EF11:ER11"/>
    <mergeCell ref="A10:H10"/>
    <mergeCell ref="I10:CM10"/>
    <mergeCell ref="CN10:CU10"/>
    <mergeCell ref="CV10:DE10"/>
    <mergeCell ref="DF10:DR10"/>
    <mergeCell ref="DS10:EE10"/>
    <mergeCell ref="EF8:ER8"/>
    <mergeCell ref="A9:H9"/>
    <mergeCell ref="I9:CM9"/>
    <mergeCell ref="CN9:CU9"/>
    <mergeCell ref="CV9:DE9"/>
    <mergeCell ref="DF9:DR9"/>
    <mergeCell ref="DS9:EE9"/>
    <mergeCell ref="EF9:ER9"/>
    <mergeCell ref="A8:H8"/>
    <mergeCell ref="I8:CM8"/>
    <mergeCell ref="CN8:CU8"/>
    <mergeCell ref="CV8:DE8"/>
    <mergeCell ref="DF8:DR8"/>
    <mergeCell ref="DS8:EE8"/>
    <mergeCell ref="A7:H7"/>
    <mergeCell ref="I7:CM7"/>
    <mergeCell ref="CN7:CU7"/>
    <mergeCell ref="CV7:DE7"/>
    <mergeCell ref="DF7:DR7"/>
    <mergeCell ref="DS7:EE7"/>
    <mergeCell ref="EF7:ER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DY4:EA4"/>
    <mergeCell ref="EB4:EE4"/>
    <mergeCell ref="EF4:EK4"/>
    <mergeCell ref="EL4:EN4"/>
    <mergeCell ref="EO4:ER4"/>
    <mergeCell ref="B1:ER1"/>
    <mergeCell ref="A3:H5"/>
    <mergeCell ref="I3:CM5"/>
    <mergeCell ref="CN3:CU5"/>
    <mergeCell ref="CV3:DE5"/>
    <mergeCell ref="DF3:ER3"/>
    <mergeCell ref="DF4:DK4"/>
    <mergeCell ref="DL4:DN4"/>
    <mergeCell ref="DO4:DR4"/>
    <mergeCell ref="DS4:DX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21" max="160" man="1"/>
  </rowBreaks>
  <ignoredErrors>
    <ignoredError sqref="CN8:CN25 A24 A27 CN27:CN28 A6 I6 CN6:CN7 CV6 DF6 DS6 EF6" numberStoredAsText="1"/>
    <ignoredError sqref="A12 A15 A18 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2024-03-14T00:15:55Z</cp:lastPrinted>
  <dcterms:created xsi:type="dcterms:W3CDTF">1996-10-08T23:32:33Z</dcterms:created>
  <dcterms:modified xsi:type="dcterms:W3CDTF">2024-03-14T00:16:48Z</dcterms:modified>
  <cp:category/>
  <cp:version/>
  <cp:contentType/>
  <cp:contentStatus/>
</cp:coreProperties>
</file>